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3885" yWindow="840" windowWidth="25605" windowHeight="15990" tabRatio="500" activeTab="1"/>
  </bookViews>
  <sheets>
    <sheet name="FS Summary" sheetId="3" r:id="rId1"/>
    <sheet name="County Data" sheetId="1" r:id="rId2"/>
    <sheet name="State Data" sheetId="4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4"/>
  <c r="G45"/>
  <c r="C45"/>
  <c r="D45"/>
  <c r="B45"/>
  <c r="E4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"/>
  <c r="K160" i="3"/>
  <c r="H161"/>
  <c r="K161"/>
  <c r="K163"/>
  <c r="H140"/>
  <c r="K140"/>
  <c r="H141"/>
  <c r="K141"/>
  <c r="H142"/>
  <c r="K142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K157"/>
  <c r="H121"/>
  <c r="K121"/>
  <c r="H123"/>
  <c r="K123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K137"/>
  <c r="H101"/>
  <c r="K101"/>
  <c r="H102"/>
  <c r="K102"/>
  <c r="H103"/>
  <c r="K103"/>
  <c r="H104"/>
  <c r="K104"/>
  <c r="H105"/>
  <c r="K105"/>
  <c r="H106"/>
  <c r="K106"/>
  <c r="H107"/>
  <c r="K107"/>
  <c r="H108"/>
  <c r="K108"/>
  <c r="H109"/>
  <c r="K109"/>
  <c r="H110"/>
  <c r="K110"/>
  <c r="H111"/>
  <c r="K111"/>
  <c r="H112"/>
  <c r="K112"/>
  <c r="H113"/>
  <c r="K113"/>
  <c r="H114"/>
  <c r="K114"/>
  <c r="H115"/>
  <c r="K115"/>
  <c r="H116"/>
  <c r="K116"/>
  <c r="K118"/>
  <c r="K79"/>
  <c r="K80"/>
  <c r="H81"/>
  <c r="K81"/>
  <c r="H82"/>
  <c r="K82"/>
  <c r="H83"/>
  <c r="K83"/>
  <c r="H84"/>
  <c r="K84"/>
  <c r="H85"/>
  <c r="K85"/>
  <c r="K86"/>
  <c r="H87"/>
  <c r="K87"/>
  <c r="H88"/>
  <c r="K88"/>
  <c r="H89"/>
  <c r="K89"/>
  <c r="K90"/>
  <c r="H91"/>
  <c r="K91"/>
  <c r="H92"/>
  <c r="K92"/>
  <c r="H93"/>
  <c r="K93"/>
  <c r="H94"/>
  <c r="K94"/>
  <c r="H95"/>
  <c r="K95"/>
  <c r="H96"/>
  <c r="K96"/>
  <c r="K98"/>
  <c r="H62"/>
  <c r="K62"/>
  <c r="H63"/>
  <c r="K63"/>
  <c r="H64"/>
  <c r="K64"/>
  <c r="H65"/>
  <c r="K65"/>
  <c r="H66"/>
  <c r="K66"/>
  <c r="H67"/>
  <c r="K67"/>
  <c r="H68"/>
  <c r="K68"/>
  <c r="H69"/>
  <c r="K69"/>
  <c r="H70"/>
  <c r="K70"/>
  <c r="H71"/>
  <c r="K71"/>
  <c r="H72"/>
  <c r="K72"/>
  <c r="H73"/>
  <c r="K73"/>
  <c r="K76"/>
  <c r="H46"/>
  <c r="K46"/>
  <c r="H47"/>
  <c r="K47"/>
  <c r="H48"/>
  <c r="K48"/>
  <c r="H49"/>
  <c r="K49"/>
  <c r="H50"/>
  <c r="K50"/>
  <c r="K51"/>
  <c r="H52"/>
  <c r="K52"/>
  <c r="H53"/>
  <c r="K53"/>
  <c r="H54"/>
  <c r="K54"/>
  <c r="H55"/>
  <c r="K55"/>
  <c r="H56"/>
  <c r="K56"/>
  <c r="H57"/>
  <c r="K57"/>
  <c r="K59"/>
  <c r="H29"/>
  <c r="K29"/>
  <c r="H30"/>
  <c r="K30"/>
  <c r="H31"/>
  <c r="K31"/>
  <c r="H32"/>
  <c r="K32"/>
  <c r="H33"/>
  <c r="K33"/>
  <c r="H34"/>
  <c r="K34"/>
  <c r="H35"/>
  <c r="K35"/>
  <c r="H36"/>
  <c r="K36"/>
  <c r="H37"/>
  <c r="K37"/>
  <c r="H38"/>
  <c r="K38"/>
  <c r="H39"/>
  <c r="K39"/>
  <c r="H40"/>
  <c r="K40"/>
  <c r="H41"/>
  <c r="K41"/>
  <c r="K43"/>
  <c r="H12"/>
  <c r="K12"/>
  <c r="H13"/>
  <c r="K13"/>
  <c r="H14"/>
  <c r="K14"/>
  <c r="H15"/>
  <c r="K15"/>
  <c r="K16"/>
  <c r="H17"/>
  <c r="K17"/>
  <c r="H18"/>
  <c r="K18"/>
  <c r="H19"/>
  <c r="K19"/>
  <c r="H20"/>
  <c r="K20"/>
  <c r="H21"/>
  <c r="K21"/>
  <c r="H22"/>
  <c r="K22"/>
  <c r="H23"/>
  <c r="K23"/>
  <c r="H24"/>
  <c r="K24"/>
  <c r="K26"/>
  <c r="K166"/>
  <c r="H163"/>
  <c r="H157"/>
  <c r="H137"/>
  <c r="H118"/>
  <c r="H98"/>
  <c r="H76"/>
  <c r="H59"/>
  <c r="H43"/>
  <c r="H26"/>
  <c r="H166"/>
  <c r="I163"/>
  <c r="I157"/>
  <c r="I137"/>
  <c r="I118"/>
  <c r="I98"/>
  <c r="I76"/>
  <c r="I59"/>
  <c r="I43"/>
  <c r="I26"/>
  <c r="I166"/>
  <c r="G163"/>
  <c r="G157"/>
  <c r="G137"/>
  <c r="G118"/>
  <c r="G98"/>
  <c r="G76"/>
  <c r="G59"/>
  <c r="G43"/>
  <c r="G26"/>
  <c r="G166"/>
  <c r="F163"/>
  <c r="F157"/>
  <c r="F137"/>
  <c r="F118"/>
  <c r="F98"/>
  <c r="F76"/>
  <c r="F59"/>
  <c r="F43"/>
  <c r="F26"/>
  <c r="F166"/>
  <c r="E163"/>
  <c r="E157"/>
  <c r="E137"/>
  <c r="E118"/>
  <c r="E98"/>
  <c r="E76"/>
  <c r="E59"/>
  <c r="E43"/>
  <c r="E26"/>
  <c r="E166"/>
</calcChain>
</file>

<file path=xl/sharedStrings.xml><?xml version="1.0" encoding="utf-8"?>
<sst xmlns="http://schemas.openxmlformats.org/spreadsheetml/2006/main" count="1692" uniqueCount="744">
  <si>
    <t>Total Change</t>
  </si>
  <si>
    <t>U.S.</t>
  </si>
  <si>
    <t>Alabama</t>
  </si>
  <si>
    <t>Bibb</t>
  </si>
  <si>
    <t>Calhoun</t>
  </si>
  <si>
    <t>Cherokee</t>
  </si>
  <si>
    <t>Chilton</t>
  </si>
  <si>
    <t>Clay</t>
  </si>
  <si>
    <t>Cleburne</t>
  </si>
  <si>
    <t>Covington</t>
  </si>
  <si>
    <t>Dallas</t>
  </si>
  <si>
    <t>Escambia</t>
  </si>
  <si>
    <t>Franklin</t>
  </si>
  <si>
    <t>Hale</t>
  </si>
  <si>
    <t>Lawrence</t>
  </si>
  <si>
    <t>Macon</t>
  </si>
  <si>
    <t>Perry</t>
  </si>
  <si>
    <t>Talladega</t>
  </si>
  <si>
    <t>Tuscaloosa</t>
  </si>
  <si>
    <t>Winston</t>
  </si>
  <si>
    <t>Alaska</t>
  </si>
  <si>
    <t>Anchorage</t>
  </si>
  <si>
    <t>Haines</t>
  </si>
  <si>
    <t>Juneau</t>
  </si>
  <si>
    <t>Kenai Peninsula</t>
  </si>
  <si>
    <t>Ketchikan Gateway</t>
  </si>
  <si>
    <t>Kodiak Island</t>
  </si>
  <si>
    <t>Matanuska - Su</t>
  </si>
  <si>
    <t>Sitka</t>
  </si>
  <si>
    <t xml:space="preserve">Skagway </t>
  </si>
  <si>
    <t>Yakutat</t>
  </si>
  <si>
    <t>Wrangell</t>
  </si>
  <si>
    <t>Unorganized</t>
  </si>
  <si>
    <t>Arizona</t>
  </si>
  <si>
    <t>Apache</t>
  </si>
  <si>
    <t>Cochise</t>
  </si>
  <si>
    <t>Coconino</t>
  </si>
  <si>
    <t>Gila</t>
  </si>
  <si>
    <t>Graham</t>
  </si>
  <si>
    <t>Greenlee</t>
  </si>
  <si>
    <t>Maricopa</t>
  </si>
  <si>
    <t>Mohave</t>
  </si>
  <si>
    <t>Navajo</t>
  </si>
  <si>
    <t>Pima</t>
  </si>
  <si>
    <t>Pinal</t>
  </si>
  <si>
    <t>Santa Cruz</t>
  </si>
  <si>
    <t>Yavapi</t>
  </si>
  <si>
    <t>Arkansas</t>
  </si>
  <si>
    <t>Ashley</t>
  </si>
  <si>
    <t>Baxter</t>
  </si>
  <si>
    <t>Benton</t>
  </si>
  <si>
    <t>Conway</t>
  </si>
  <si>
    <t>Crawford</t>
  </si>
  <si>
    <t>Garland</t>
  </si>
  <si>
    <t>Hot Spring</t>
  </si>
  <si>
    <t>Howard</t>
  </si>
  <si>
    <t>Johnson</t>
  </si>
  <si>
    <t>Lee</t>
  </si>
  <si>
    <t>Logan</t>
  </si>
  <si>
    <t>Madison</t>
  </si>
  <si>
    <t>Marion</t>
  </si>
  <si>
    <t>Montgomery</t>
  </si>
  <si>
    <t>Newton</t>
  </si>
  <si>
    <t>Phillips</t>
  </si>
  <si>
    <t>Pike</t>
  </si>
  <si>
    <t>Polk</t>
  </si>
  <si>
    <t>Pope</t>
  </si>
  <si>
    <t>Saline</t>
  </si>
  <si>
    <t>Scott</t>
  </si>
  <si>
    <t>Searcy</t>
  </si>
  <si>
    <t>Sebastian</t>
  </si>
  <si>
    <t>Stone</t>
  </si>
  <si>
    <t>Van Buren</t>
  </si>
  <si>
    <t>Washington</t>
  </si>
  <si>
    <t>Yell</t>
  </si>
  <si>
    <t>California</t>
  </si>
  <si>
    <t>Alpine</t>
  </si>
  <si>
    <t>Amador</t>
  </si>
  <si>
    <t>Butte</t>
  </si>
  <si>
    <t>Calaveras</t>
  </si>
  <si>
    <t>Colusa</t>
  </si>
  <si>
    <t>Del Norte</t>
  </si>
  <si>
    <t>El Dorado</t>
  </si>
  <si>
    <t>Fresno</t>
  </si>
  <si>
    <t>Glenn</t>
  </si>
  <si>
    <t>Humboldt</t>
  </si>
  <si>
    <t>Inyo</t>
  </si>
  <si>
    <t>Kern</t>
  </si>
  <si>
    <t>Lake</t>
  </si>
  <si>
    <t>Lassen</t>
  </si>
  <si>
    <t>Los Angeles</t>
  </si>
  <si>
    <t>Madera</t>
  </si>
  <si>
    <t>Mariposa</t>
  </si>
  <si>
    <t>Mendocino</t>
  </si>
  <si>
    <t>Modoc</t>
  </si>
  <si>
    <t>Mono</t>
  </si>
  <si>
    <t>Monterey</t>
  </si>
  <si>
    <t>Nevada</t>
  </si>
  <si>
    <t>Orange</t>
  </si>
  <si>
    <t>Placer</t>
  </si>
  <si>
    <t>Plumas</t>
  </si>
  <si>
    <t>Riverside</t>
  </si>
  <si>
    <t>San Bernardino</t>
  </si>
  <si>
    <t>San Diego</t>
  </si>
  <si>
    <t>San Luis Obispo</t>
  </si>
  <si>
    <t>Santa Barbara</t>
  </si>
  <si>
    <t>Shasta</t>
  </si>
  <si>
    <t>Sierra</t>
  </si>
  <si>
    <t>Siskiyou</t>
  </si>
  <si>
    <t>Tehama</t>
  </si>
  <si>
    <t>Trinity</t>
  </si>
  <si>
    <t>Tulare</t>
  </si>
  <si>
    <t>Tuolumne</t>
  </si>
  <si>
    <t>Ventura</t>
  </si>
  <si>
    <t>Yuba</t>
  </si>
  <si>
    <t>Colorado</t>
  </si>
  <si>
    <t>Alamosa</t>
  </si>
  <si>
    <t>Archuleta</t>
  </si>
  <si>
    <t>Boulder</t>
  </si>
  <si>
    <t>Chaffee</t>
  </si>
  <si>
    <t>Clear Creek</t>
  </si>
  <si>
    <t>Conejos</t>
  </si>
  <si>
    <t>Costilla</t>
  </si>
  <si>
    <t>Custer</t>
  </si>
  <si>
    <t>Delta</t>
  </si>
  <si>
    <t>Dolores</t>
  </si>
  <si>
    <t>Douglas</t>
  </si>
  <si>
    <t>Eagle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</si>
  <si>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</si>
  <si>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</si>
  <si>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</si>
  <si>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</si>
  <si>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</si>
  <si>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</si>
  <si>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</si>
  <si>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</si>
  <si>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</si>
  <si>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</si>
  <si>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</si>
  <si>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</si>
  <si>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</si>
  <si>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</si>
  <si>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</si>
  <si>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</si>
  <si>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</si>
  <si>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</si>
  <si>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Ouray</t>
  </si>
  <si>
    <t>Park</t>
  </si>
  <si>
    <t>Pitkin</t>
  </si>
  <si>
    <t>Pueblo</t>
  </si>
  <si>
    <t>Rio Blanco</t>
  </si>
  <si>
    <t>Rio Grande</t>
  </si>
  <si>
    <t>Routt</t>
  </si>
  <si>
    <t>Saguache</t>
  </si>
  <si>
    <t>San Juan</t>
  </si>
  <si>
    <t>San Miguel</t>
  </si>
  <si>
    <t>Summit</t>
  </si>
  <si>
    <t>Teller</t>
  </si>
  <si>
    <t>Florida</t>
  </si>
  <si>
    <t>Baker</t>
  </si>
  <si>
    <t xml:space="preserve">Bay </t>
  </si>
  <si>
    <t>Bradford</t>
  </si>
  <si>
    <t>Columbia</t>
  </si>
  <si>
    <t>Hamilton</t>
  </si>
  <si>
    <t>Leon</t>
  </si>
  <si>
    <t>Liberty</t>
  </si>
  <si>
    <t>Okaloosa</t>
  </si>
  <si>
    <t>Putman</t>
  </si>
  <si>
    <t>Santa Rosa</t>
  </si>
  <si>
    <t>Seminole</t>
  </si>
  <si>
    <t>Wakulla</t>
  </si>
  <si>
    <t>Walton</t>
  </si>
  <si>
    <t>Georgia</t>
  </si>
  <si>
    <t>Banks</t>
  </si>
  <si>
    <t>Catoosa</t>
  </si>
  <si>
    <t>Chattooga</t>
  </si>
  <si>
    <t>Dawson</t>
  </si>
  <si>
    <t>Fannin</t>
  </si>
  <si>
    <t>Floyd</t>
  </si>
  <si>
    <t>Gilmer</t>
  </si>
  <si>
    <t>Gordon</t>
  </si>
  <si>
    <t>Greene</t>
  </si>
  <si>
    <t>Habersham</t>
  </si>
  <si>
    <t>Jasper</t>
  </si>
  <si>
    <t>Jones</t>
  </si>
  <si>
    <t>Lumpkin</t>
  </si>
  <si>
    <t>Monroe</t>
  </si>
  <si>
    <t>Morgan</t>
  </si>
  <si>
    <t>Murray</t>
  </si>
  <si>
    <t>Oconee</t>
  </si>
  <si>
    <t>Oglethorpe</t>
  </si>
  <si>
    <t>Putnam</t>
  </si>
  <si>
    <t>Rabun</t>
  </si>
  <si>
    <t>Stephens</t>
  </si>
  <si>
    <t>Towns</t>
  </si>
  <si>
    <t>Union</t>
  </si>
  <si>
    <t>Walker</t>
  </si>
  <si>
    <t>White</t>
  </si>
  <si>
    <t>Whitfield</t>
  </si>
  <si>
    <t>Idaho</t>
  </si>
  <si>
    <t>Ada</t>
  </si>
  <si>
    <t>Adams</t>
  </si>
  <si>
    <t>Bannock</t>
  </si>
  <si>
    <t>Bear Lake</t>
  </si>
  <si>
    <t>Benewah</t>
  </si>
  <si>
    <t>Blaine</t>
  </si>
  <si>
    <t>Boise</t>
  </si>
  <si>
    <t>Bonner</t>
  </si>
  <si>
    <t>Bonneville</t>
  </si>
  <si>
    <t>Boundary</t>
  </si>
  <si>
    <t>Camas</t>
  </si>
  <si>
    <t>Caribou</t>
  </si>
  <si>
    <t>Cassia</t>
  </si>
  <si>
    <t>Clark</t>
  </si>
  <si>
    <t>Clearwater</t>
  </si>
  <si>
    <t>Elmore</t>
  </si>
  <si>
    <t>Gem</t>
  </si>
  <si>
    <t>Kootenai</t>
  </si>
  <si>
    <t>Latah</t>
  </si>
  <si>
    <t>Lemhi</t>
  </si>
  <si>
    <t>Lewis</t>
  </si>
  <si>
    <t>Nezperce</t>
  </si>
  <si>
    <t>Oneida</t>
  </si>
  <si>
    <t>Power</t>
  </si>
  <si>
    <t>Shoshone</t>
  </si>
  <si>
    <t>Teton</t>
  </si>
  <si>
    <t>Twin Falls</t>
  </si>
  <si>
    <t>Valley</t>
  </si>
  <si>
    <t>Illinois</t>
  </si>
  <si>
    <t>Alexander</t>
  </si>
  <si>
    <t>Gallatin</t>
  </si>
  <si>
    <t>Hardin</t>
  </si>
  <si>
    <t>Massac</t>
  </si>
  <si>
    <t>Will</t>
  </si>
  <si>
    <t>Williamson</t>
  </si>
  <si>
    <t>Indiana</t>
  </si>
  <si>
    <t>Brown</t>
  </si>
  <si>
    <t>Dubois</t>
  </si>
  <si>
    <t>Martin</t>
  </si>
  <si>
    <t>Kentucky</t>
  </si>
  <si>
    <t>Bath</t>
  </si>
  <si>
    <t>Estill</t>
  </si>
  <si>
    <t>Harlan</t>
  </si>
  <si>
    <t>Knox</t>
  </si>
  <si>
    <t>Laurel</t>
  </si>
  <si>
    <t>Leslie</t>
  </si>
  <si>
    <t>Letcher</t>
  </si>
  <si>
    <t>McCreary</t>
  </si>
  <si>
    <t>Menifee</t>
  </si>
  <si>
    <t>Owsley</t>
  </si>
  <si>
    <t>Powell</t>
  </si>
  <si>
    <t>Pulaski</t>
  </si>
  <si>
    <t>Rockcastle</t>
  </si>
  <si>
    <t>Rowan</t>
  </si>
  <si>
    <t>Wayne</t>
  </si>
  <si>
    <t>Whitley</t>
  </si>
  <si>
    <t>Wolfe</t>
  </si>
  <si>
    <t>Louisiana</t>
  </si>
  <si>
    <t>Claiborne</t>
  </si>
  <si>
    <t>Grant</t>
  </si>
  <si>
    <t>Natchitoches</t>
  </si>
  <si>
    <t>Rapides</t>
  </si>
  <si>
    <t>Vernon</t>
  </si>
  <si>
    <t>Webster</t>
  </si>
  <si>
    <t>Winn</t>
  </si>
  <si>
    <t>Maine</t>
  </si>
  <si>
    <t>Oxford</t>
  </si>
  <si>
    <t>York</t>
  </si>
  <si>
    <t>Michigan</t>
  </si>
  <si>
    <t>Alcona</t>
  </si>
  <si>
    <t>Alger</t>
  </si>
  <si>
    <t>Baraga</t>
  </si>
  <si>
    <t>Barry</t>
  </si>
  <si>
    <t>Cheboygan</t>
  </si>
  <si>
    <t>Chippewa</t>
  </si>
  <si>
    <t>Genesee</t>
  </si>
  <si>
    <t>Gogebic</t>
  </si>
  <si>
    <t>G. Traverse</t>
  </si>
  <si>
    <t>Houghton</t>
  </si>
  <si>
    <t>Iosco</t>
  </si>
  <si>
    <t>Iron</t>
  </si>
  <si>
    <t>Mackinac</t>
  </si>
  <si>
    <t>Manistee</t>
  </si>
  <si>
    <t>Marquette</t>
  </si>
  <si>
    <t>Mason</t>
  </si>
  <si>
    <t>Mecosta</t>
  </si>
  <si>
    <t>Montcalm</t>
  </si>
  <si>
    <t>Muskegon</t>
  </si>
  <si>
    <t>Newaygo</t>
  </si>
  <si>
    <t>Oceana</t>
  </si>
  <si>
    <t>Ogemaw</t>
  </si>
  <si>
    <t>Ontonagon</t>
  </si>
  <si>
    <t>Oscoda</t>
  </si>
  <si>
    <t>Otsego</t>
  </si>
  <si>
    <t>Schoolcraft</t>
  </si>
  <si>
    <t>Wexford</t>
  </si>
  <si>
    <t>Minnesota</t>
  </si>
  <si>
    <t>Beltrami</t>
  </si>
  <si>
    <t>Cass</t>
  </si>
  <si>
    <t>Cook</t>
  </si>
  <si>
    <t>Itasca</t>
  </si>
  <si>
    <t>Koochiching</t>
  </si>
  <si>
    <t>St. Louis</t>
  </si>
  <si>
    <t>Mississippi</t>
  </si>
  <si>
    <t>Amite</t>
  </si>
  <si>
    <t>Chickasaw</t>
  </si>
  <si>
    <t>Choctaw</t>
  </si>
  <si>
    <t>Copiah</t>
  </si>
  <si>
    <t>Forrest</t>
  </si>
  <si>
    <t>George</t>
  </si>
  <si>
    <t>Harrison</t>
  </si>
  <si>
    <t>Lafayette</t>
  </si>
  <si>
    <t>Lincoln</t>
  </si>
  <si>
    <t>Marshall</t>
  </si>
  <si>
    <t>Oktibbeha</t>
  </si>
  <si>
    <t>Pearl River</t>
  </si>
  <si>
    <t>Pontotoc</t>
  </si>
  <si>
    <t>Sharkey</t>
  </si>
  <si>
    <t>Smith</t>
  </si>
  <si>
    <t>Tippah</t>
  </si>
  <si>
    <t>Wilkinson</t>
  </si>
  <si>
    <t>Yalobusha</t>
  </si>
  <si>
    <t>Missouri</t>
  </si>
  <si>
    <t>Bollinger</t>
  </si>
  <si>
    <t>Boone</t>
  </si>
  <si>
    <t>Butler</t>
  </si>
  <si>
    <t>Callaway</t>
  </si>
  <si>
    <t>Carter</t>
  </si>
  <si>
    <t>Christian</t>
  </si>
  <si>
    <t>Dent</t>
  </si>
  <si>
    <t>Howell</t>
  </si>
  <si>
    <t>Laclede</t>
  </si>
  <si>
    <t>Oregon</t>
  </si>
  <si>
    <t>Ozark</t>
  </si>
  <si>
    <t>Phelps</t>
  </si>
  <si>
    <t>Reynolds</t>
  </si>
  <si>
    <t>Ripley</t>
  </si>
  <si>
    <t>St. Genevieve</t>
  </si>
  <si>
    <t>St. Francois</t>
  </si>
  <si>
    <t>Shannon</t>
  </si>
  <si>
    <t>Taney</t>
  </si>
  <si>
    <t>Texas</t>
  </si>
  <si>
    <t>Wright</t>
  </si>
  <si>
    <t>Montana</t>
  </si>
  <si>
    <t>Beaverhead</t>
  </si>
  <si>
    <t>Broadwater</t>
  </si>
  <si>
    <t>Carbon</t>
  </si>
  <si>
    <t>Cascade</t>
  </si>
  <si>
    <t>Chouteau</t>
  </si>
  <si>
    <t>Deer Lodge</t>
  </si>
  <si>
    <t>Fergus</t>
  </si>
  <si>
    <t>Flathead</t>
  </si>
  <si>
    <t>Glacier</t>
  </si>
  <si>
    <t>Golden Valley</t>
  </si>
  <si>
    <t>Granite</t>
  </si>
  <si>
    <t>Judith Basin</t>
  </si>
  <si>
    <t>Lewis&amp;Clark</t>
  </si>
  <si>
    <t>Meagher</t>
  </si>
  <si>
    <t>Missoula</t>
  </si>
  <si>
    <t>Pondera</t>
  </si>
  <si>
    <t>Powder River</t>
  </si>
  <si>
    <t>Ravalli</t>
  </si>
  <si>
    <t>Rosebud</t>
  </si>
  <si>
    <t>Sanders</t>
  </si>
  <si>
    <t>Silver Bow</t>
  </si>
  <si>
    <t>Stillwater</t>
  </si>
  <si>
    <t>Sweet Grass</t>
  </si>
  <si>
    <t>Wheatland</t>
  </si>
  <si>
    <t>Nebraska</t>
  </si>
  <si>
    <t>Cherry</t>
  </si>
  <si>
    <t>Dawes</t>
  </si>
  <si>
    <t>Sioux</t>
  </si>
  <si>
    <t>Thomas</t>
  </si>
  <si>
    <t>Elko</t>
  </si>
  <si>
    <t>Esmeralda</t>
  </si>
  <si>
    <t>Eureka</t>
  </si>
  <si>
    <t>Lander</t>
  </si>
  <si>
    <t>Lyon</t>
  </si>
  <si>
    <t>Nye</t>
  </si>
  <si>
    <t>Washoe</t>
  </si>
  <si>
    <t>White Pine</t>
  </si>
  <si>
    <t>Carson City</t>
  </si>
  <si>
    <t>New Hampshire</t>
  </si>
  <si>
    <t>Carroll</t>
  </si>
  <si>
    <t>Coos</t>
  </si>
  <si>
    <t>Grafton</t>
  </si>
  <si>
    <t>New Mexico</t>
  </si>
  <si>
    <t>Bernalillo</t>
  </si>
  <si>
    <t>Catron</t>
  </si>
  <si>
    <t>Chaves</t>
  </si>
  <si>
    <t>Cibola</t>
  </si>
  <si>
    <t>Colfax</t>
  </si>
  <si>
    <t>Eddy</t>
  </si>
  <si>
    <t>Hidalgo</t>
  </si>
  <si>
    <t>Los Alamos</t>
  </si>
  <si>
    <t>McKinley</t>
  </si>
  <si>
    <t>Mora</t>
  </si>
  <si>
    <t>Otero</t>
  </si>
  <si>
    <t>Rio Arriba</t>
  </si>
  <si>
    <t>Sandoval</t>
  </si>
  <si>
    <t>Santa Fe</t>
  </si>
  <si>
    <t>Socorro</t>
  </si>
  <si>
    <t>Taos</t>
  </si>
  <si>
    <t>Torrance</t>
  </si>
  <si>
    <t>Valencia</t>
  </si>
  <si>
    <t>New York</t>
  </si>
  <si>
    <t>Schuyler</t>
  </si>
  <si>
    <t>Seneca</t>
  </si>
  <si>
    <t>North Carolina</t>
  </si>
  <si>
    <t>Ashe</t>
  </si>
  <si>
    <t>Avery</t>
  </si>
  <si>
    <t>Buncombe</t>
  </si>
  <si>
    <t>Burke</t>
  </si>
  <si>
    <t>Caldwell</t>
  </si>
  <si>
    <t>Carteret</t>
  </si>
  <si>
    <t>Craven</t>
  </si>
  <si>
    <t>Davidson</t>
  </si>
  <si>
    <t>Haywood</t>
  </si>
  <si>
    <t>Henderson</t>
  </si>
  <si>
    <t>McDowell</t>
  </si>
  <si>
    <t>Mitchell</t>
  </si>
  <si>
    <t>Randolph</t>
  </si>
  <si>
    <t>Swain</t>
  </si>
  <si>
    <t>Transylvania</t>
  </si>
  <si>
    <t>Watauga</t>
  </si>
  <si>
    <t>Yancey</t>
  </si>
  <si>
    <t>North Dakota</t>
  </si>
  <si>
    <t>McHenry</t>
  </si>
  <si>
    <t>Ohio</t>
  </si>
  <si>
    <t>Athens</t>
  </si>
  <si>
    <t>Gallia</t>
  </si>
  <si>
    <t>Hocking</t>
  </si>
  <si>
    <t>Noble</t>
  </si>
  <si>
    <t>Scioto</t>
  </si>
  <si>
    <t>Vinton</t>
  </si>
  <si>
    <t>Oklahoma</t>
  </si>
  <si>
    <t>Le Flore</t>
  </si>
  <si>
    <t>Mc Curtain</t>
  </si>
  <si>
    <t>Clackamas</t>
  </si>
  <si>
    <t>Crook</t>
  </si>
  <si>
    <t>Curry</t>
  </si>
  <si>
    <t>Deschutes</t>
  </si>
  <si>
    <t>Harney</t>
  </si>
  <si>
    <t>Hood River</t>
  </si>
  <si>
    <t>Josephine</t>
  </si>
  <si>
    <t>Klamath</t>
  </si>
  <si>
    <t>Lane</t>
  </si>
  <si>
    <t>Linn</t>
  </si>
  <si>
    <t>Malheur</t>
  </si>
  <si>
    <t>Morrow</t>
  </si>
  <si>
    <t>Multnomah</t>
  </si>
  <si>
    <t>Tillamook</t>
  </si>
  <si>
    <t>Umatilla</t>
  </si>
  <si>
    <t>Wallowa</t>
  </si>
  <si>
    <t>Wasco</t>
  </si>
  <si>
    <t>Wheeler</t>
  </si>
  <si>
    <t>Yamhill</t>
  </si>
  <si>
    <t>Pennsylvania</t>
  </si>
  <si>
    <t>Elk</t>
  </si>
  <si>
    <t>Forest</t>
  </si>
  <si>
    <t>McKean</t>
  </si>
  <si>
    <t>Warren</t>
  </si>
  <si>
    <t>South Carolina</t>
  </si>
  <si>
    <t>Abbeville</t>
  </si>
  <si>
    <t>Aiken</t>
  </si>
  <si>
    <t>Berkeley</t>
  </si>
  <si>
    <t>Charleston</t>
  </si>
  <si>
    <t>Chester</t>
  </si>
  <si>
    <t>Edgefield</t>
  </si>
  <si>
    <t>Fairfield</t>
  </si>
  <si>
    <t>Greenwood</t>
  </si>
  <si>
    <t>Laurens</t>
  </si>
  <si>
    <t>McCormick</t>
  </si>
  <si>
    <t>Newberry</t>
  </si>
  <si>
    <t>Saluda</t>
  </si>
  <si>
    <t>South Dakota</t>
  </si>
  <si>
    <t>Fall River</t>
  </si>
  <si>
    <t>Harding</t>
  </si>
  <si>
    <t>Meade</t>
  </si>
  <si>
    <t>Pennington</t>
  </si>
  <si>
    <t>Tenessee</t>
  </si>
  <si>
    <t>Cocke</t>
  </si>
  <si>
    <t>McMinn</t>
  </si>
  <si>
    <t>Sullivan</t>
  </si>
  <si>
    <t>Unicoi</t>
  </si>
  <si>
    <t>Angelina</t>
  </si>
  <si>
    <t>Houston</t>
  </si>
  <si>
    <t>Nacogdoches</t>
  </si>
  <si>
    <t>Netwon</t>
  </si>
  <si>
    <t>Sabine</t>
  </si>
  <si>
    <t>San Augustine</t>
  </si>
  <si>
    <t>San Jacinto</t>
  </si>
  <si>
    <t>Shelby</t>
  </si>
  <si>
    <t>Utah</t>
  </si>
  <si>
    <t>Beaver</t>
  </si>
  <si>
    <t>Box Elder</t>
  </si>
  <si>
    <t>Cache</t>
  </si>
  <si>
    <t>Daggett</t>
  </si>
  <si>
    <t>Davis</t>
  </si>
  <si>
    <t>Duchesne</t>
  </si>
  <si>
    <t>Emery</t>
  </si>
  <si>
    <t>Juab</t>
  </si>
  <si>
    <t>Kane</t>
  </si>
  <si>
    <t>Millard</t>
  </si>
  <si>
    <t>Piute</t>
  </si>
  <si>
    <t>Rich</t>
  </si>
  <si>
    <t>Salt Lake</t>
  </si>
  <si>
    <t>Sanpete</t>
  </si>
  <si>
    <t>Sevier</t>
  </si>
  <si>
    <t>Tooele</t>
  </si>
  <si>
    <t>Uintah</t>
  </si>
  <si>
    <t>Wasatch</t>
  </si>
  <si>
    <t>Weber</t>
  </si>
  <si>
    <t>Vermont</t>
  </si>
  <si>
    <t>Addison</t>
  </si>
  <si>
    <t>Bennington</t>
  </si>
  <si>
    <t>Essex</t>
  </si>
  <si>
    <t>Rutland</t>
  </si>
  <si>
    <t>Windham</t>
  </si>
  <si>
    <t>Windsor</t>
  </si>
  <si>
    <t>Virginia</t>
  </si>
  <si>
    <t>Allegheny</t>
  </si>
  <si>
    <t>Amherst</t>
  </si>
  <si>
    <t>Augusta</t>
  </si>
  <si>
    <t>Bedford</t>
  </si>
  <si>
    <t>Bland</t>
  </si>
  <si>
    <t>Botetourt</t>
  </si>
  <si>
    <t>Craig</t>
  </si>
  <si>
    <t>Dickenson</t>
  </si>
  <si>
    <t>Frederick</t>
  </si>
  <si>
    <t>Giles</t>
  </si>
  <si>
    <t>Grayson</t>
  </si>
  <si>
    <t>Highland</t>
  </si>
  <si>
    <t>Nelson</t>
  </si>
  <si>
    <t>Page</t>
  </si>
  <si>
    <t>Roanoke</t>
  </si>
  <si>
    <t>Rockbridge</t>
  </si>
  <si>
    <t>Rockingham</t>
  </si>
  <si>
    <t>Shenandoah</t>
  </si>
  <si>
    <t>Smyth</t>
  </si>
  <si>
    <t>Tazewell</t>
  </si>
  <si>
    <t>Wise</t>
  </si>
  <si>
    <t>Wythe</t>
  </si>
  <si>
    <t>Asotin</t>
  </si>
  <si>
    <t>Chelan</t>
  </si>
  <si>
    <t>Clallam</t>
  </si>
  <si>
    <t>Cowlitz</t>
  </si>
  <si>
    <t>Ferry</t>
  </si>
  <si>
    <t>Grays Harbor</t>
  </si>
  <si>
    <t>King</t>
  </si>
  <si>
    <t>Kittitas</t>
  </si>
  <si>
    <t>Klickitat</t>
  </si>
  <si>
    <t>Okanogan</t>
  </si>
  <si>
    <t>Pend Oreille</t>
  </si>
  <si>
    <t>Pierce</t>
  </si>
  <si>
    <t>Skagit</t>
  </si>
  <si>
    <t>Skamania</t>
  </si>
  <si>
    <t>Snohomish</t>
  </si>
  <si>
    <t>Stevens</t>
  </si>
  <si>
    <t>Thurston</t>
  </si>
  <si>
    <t>Walla Walla</t>
  </si>
  <si>
    <t>Whatcom</t>
  </si>
  <si>
    <t>Yakima</t>
  </si>
  <si>
    <t>West Virginia</t>
  </si>
  <si>
    <t>Barbour</t>
  </si>
  <si>
    <t>Greenbrier</t>
  </si>
  <si>
    <t>Hampshire</t>
  </si>
  <si>
    <t>Hardy</t>
  </si>
  <si>
    <t>Nicholas</t>
  </si>
  <si>
    <t>Pendleton</t>
  </si>
  <si>
    <t>Pocahontas</t>
  </si>
  <si>
    <t>Preston</t>
  </si>
  <si>
    <t>Tucker</t>
  </si>
  <si>
    <t>Wisconsin</t>
  </si>
  <si>
    <t>Ashland</t>
  </si>
  <si>
    <t>Bayfield</t>
  </si>
  <si>
    <t>Florence</t>
  </si>
  <si>
    <t>Langlade</t>
  </si>
  <si>
    <t>Oconto</t>
  </si>
  <si>
    <t>Price</t>
  </si>
  <si>
    <t>Sawyer</t>
  </si>
  <si>
    <t>Taylor</t>
  </si>
  <si>
    <t>Vilas</t>
  </si>
  <si>
    <t>Wyoming</t>
  </si>
  <si>
    <t>Albany</t>
  </si>
  <si>
    <t>Big Horn</t>
  </si>
  <si>
    <t>Converse</t>
  </si>
  <si>
    <t>Hot Springs</t>
  </si>
  <si>
    <t>Natrona</t>
  </si>
  <si>
    <t>Platte</t>
  </si>
  <si>
    <t>Sheridan</t>
  </si>
  <si>
    <t>Sublette</t>
  </si>
  <si>
    <t>Sweetwater</t>
  </si>
  <si>
    <t>Uinta</t>
  </si>
  <si>
    <t>Washakie</t>
  </si>
  <si>
    <t>Weston</t>
  </si>
  <si>
    <t>Land suited for timber production, Allowable Sale Quantity and Long Term Sustained Yield data</t>
  </si>
  <si>
    <t>As published in Forest Plans or Environmental Impact Statements</t>
  </si>
  <si>
    <t>Accompanying initial plans or plan revisions (Except as noted for amendments)</t>
  </si>
  <si>
    <t>Suited AC is thousands of acres Timber volumes in millions of board feet</t>
  </si>
  <si>
    <t>REVISED QUANTITIES</t>
  </si>
  <si>
    <t>Region</t>
  </si>
  <si>
    <t>NF Code</t>
  </si>
  <si>
    <t>National Forest</t>
  </si>
  <si>
    <t>Plan Year</t>
  </si>
  <si>
    <t>Suited (AC)</t>
  </si>
  <si>
    <t>ASQ (BF)</t>
  </si>
  <si>
    <t>LTSY (BF)</t>
  </si>
  <si>
    <t>Hasting Volume</t>
  </si>
  <si>
    <t>2012 Volume</t>
  </si>
  <si>
    <t>2012 Price</t>
  </si>
  <si>
    <t>Cut Value (based on FY 2012 prices)</t>
  </si>
  <si>
    <t/>
  </si>
  <si>
    <t>R1</t>
  </si>
  <si>
    <t>Bitterroot</t>
  </si>
  <si>
    <t>Deerlodge</t>
  </si>
  <si>
    <t xml:space="preserve"> </t>
  </si>
  <si>
    <t>Helena</t>
  </si>
  <si>
    <t>Idaho Panhandle</t>
  </si>
  <si>
    <t>Lewis &amp; Clark</t>
  </si>
  <si>
    <t>Lolo</t>
  </si>
  <si>
    <t>Nez Perce</t>
  </si>
  <si>
    <t xml:space="preserve">    Region 1 Totals</t>
  </si>
  <si>
    <t>R2</t>
  </si>
  <si>
    <t>Arapaho-Roosevelt</t>
  </si>
  <si>
    <t>Bighorn</t>
  </si>
  <si>
    <t>Black Hills</t>
  </si>
  <si>
    <t>GM-Uncomp.-Gunn.</t>
  </si>
  <si>
    <t>Medicine Bow</t>
  </si>
  <si>
    <t>Pike-San Isabel</t>
  </si>
  <si>
    <t>Thunder Basin Grasslands</t>
  </si>
  <si>
    <t>White River</t>
  </si>
  <si>
    <t xml:space="preserve">    Region 2 Totals</t>
  </si>
  <si>
    <t>R3</t>
  </si>
  <si>
    <t>Apache-Sitgreaves</t>
  </si>
  <si>
    <t>Carson</t>
  </si>
  <si>
    <t>Cibola NG</t>
  </si>
  <si>
    <t>Coronado</t>
  </si>
  <si>
    <t>NA</t>
  </si>
  <si>
    <t xml:space="preserve">Kaibab </t>
  </si>
  <si>
    <t>Prescott</t>
  </si>
  <si>
    <t>Tonto</t>
  </si>
  <si>
    <t xml:space="preserve">    Region 3 Totals</t>
  </si>
  <si>
    <t>R4</t>
  </si>
  <si>
    <t>Bridger-Teton</t>
  </si>
  <si>
    <t>Salmon-Challis</t>
  </si>
  <si>
    <t>Dixie</t>
  </si>
  <si>
    <t>Fishlake</t>
  </si>
  <si>
    <t>Humbolt-Toiyabe</t>
  </si>
  <si>
    <t>Manti-LaSal</t>
  </si>
  <si>
    <t>Payette</t>
  </si>
  <si>
    <t>Sawtooth</t>
  </si>
  <si>
    <t>Uinta/Wasatch-Cache</t>
  </si>
  <si>
    <t xml:space="preserve">    Region 4 Totals</t>
  </si>
  <si>
    <t>R5</t>
  </si>
  <si>
    <t>Angeles</t>
  </si>
  <si>
    <t>Cleveland</t>
  </si>
  <si>
    <t>Eldorado</t>
  </si>
  <si>
    <t>1989*</t>
  </si>
  <si>
    <t>1988*</t>
  </si>
  <si>
    <t>Lake Tahoe Basin MU</t>
  </si>
  <si>
    <t>1993*</t>
  </si>
  <si>
    <t>Los Padres</t>
  </si>
  <si>
    <t>1991*</t>
  </si>
  <si>
    <t>Sequoia</t>
  </si>
  <si>
    <t>Shasta-Trinity</t>
  </si>
  <si>
    <t>1992*</t>
  </si>
  <si>
    <t>Six Rivers</t>
  </si>
  <si>
    <t>Stanislaus</t>
  </si>
  <si>
    <t>Tahoe</t>
  </si>
  <si>
    <t>1990*</t>
  </si>
  <si>
    <t xml:space="preserve">    Region 5 Totals</t>
  </si>
  <si>
    <t>R6</t>
  </si>
  <si>
    <t>Colville</t>
  </si>
  <si>
    <t>1994**</t>
  </si>
  <si>
    <t>Fremont-Winema</t>
  </si>
  <si>
    <t>Gifford Pinchot</t>
  </si>
  <si>
    <t>Mt. Baker-Snoqualmie</t>
  </si>
  <si>
    <t>Mt. Hood</t>
  </si>
  <si>
    <t>Ochoco</t>
  </si>
  <si>
    <t>Okanogan-Wenatchee</t>
  </si>
  <si>
    <t>Olympic</t>
  </si>
  <si>
    <t>Rogue River-Siskiyou</t>
  </si>
  <si>
    <t>Siuslaw</t>
  </si>
  <si>
    <t>Umpqua</t>
  </si>
  <si>
    <t>Wallowa-Whitman</t>
  </si>
  <si>
    <t>Willamette</t>
  </si>
  <si>
    <t xml:space="preserve">    Region 6 Totals</t>
  </si>
  <si>
    <t>R8</t>
  </si>
  <si>
    <t>Carribbean</t>
  </si>
  <si>
    <t>?</t>
  </si>
  <si>
    <t>Chattahochee-Oconee</t>
  </si>
  <si>
    <t>Daniel Boone</t>
  </si>
  <si>
    <t>Francis Marion</t>
  </si>
  <si>
    <t>George Washington-Jefferson</t>
  </si>
  <si>
    <t>Kisatchie</t>
  </si>
  <si>
    <t>Land Between the Lakes</t>
  </si>
  <si>
    <t>Ouachita</t>
  </si>
  <si>
    <t>Ozark-St. Francis</t>
  </si>
  <si>
    <t xml:space="preserve">    Region 8 Totals</t>
  </si>
  <si>
    <t>R9</t>
  </si>
  <si>
    <t>Chequamegon</t>
  </si>
  <si>
    <t>Finger Lakes</t>
  </si>
  <si>
    <t>Green Mountain</t>
  </si>
  <si>
    <t>Hiawatha</t>
  </si>
  <si>
    <t>Hoosier</t>
  </si>
  <si>
    <t>Huron-Manistee</t>
  </si>
  <si>
    <t>Mark Twain</t>
  </si>
  <si>
    <t>Monongahela</t>
  </si>
  <si>
    <t>Nicolet</t>
  </si>
  <si>
    <t>Ottawa</t>
  </si>
  <si>
    <t>Shawnee</t>
  </si>
  <si>
    <t>Superior</t>
  </si>
  <si>
    <t>White Mountain</t>
  </si>
  <si>
    <t xml:space="preserve">    Region 9 Totals</t>
  </si>
  <si>
    <t>R10</t>
  </si>
  <si>
    <t>Chugach</t>
  </si>
  <si>
    <t>Tongass</t>
  </si>
  <si>
    <t xml:space="preserve">    Region 10 Totals</t>
  </si>
  <si>
    <t xml:space="preserve">    Agency Totals</t>
  </si>
  <si>
    <t>Average Price (total cut value divided by total Hastings Volume)</t>
  </si>
  <si>
    <t>*  Covered by Sierra Nevada Forest Plan Amendments 2001/2004</t>
  </si>
  <si>
    <t xml:space="preserve">**  Numbers from Northwest Forest Plan amendment </t>
  </si>
  <si>
    <t>NA - Not available</t>
  </si>
  <si>
    <t xml:space="preserve">Notes:  </t>
  </si>
  <si>
    <t>Payette NF had a negative price for FY 2012. We substitutte the FY 2011 price.</t>
  </si>
  <si>
    <t xml:space="preserve">Angeles, Cleveland, Los Padres, and San Bernadino had no estimate for Hastings. We use FY 2012 cut assuming no change. </t>
  </si>
  <si>
    <t>State</t>
  </si>
  <si>
    <t>2012 Payment (SRS plus PILT)</t>
  </si>
  <si>
    <t>2023 Est. Payment (25% Fund plus PILT)</t>
  </si>
  <si>
    <t>Percent Total Change</t>
  </si>
  <si>
    <t>Components: Change in FS Payment</t>
  </si>
  <si>
    <t>Components: Change in PILT Payment</t>
  </si>
  <si>
    <t>County</t>
  </si>
  <si>
    <t>U.S. Forest Service Cut and Sold Reports for All Convertible Products by National Forest, 1980 to 2012</t>
  </si>
  <si>
    <r>
      <rPr>
        <sz val="11"/>
        <rFont val="Calibri"/>
        <family val="2"/>
      </rPr>
      <t>U.S. Department of Agriculture, Forest Service, Washington D.C.</t>
    </r>
    <r>
      <rPr>
        <u/>
        <sz val="11"/>
        <color indexed="12"/>
        <rFont val="Calibri"/>
        <family val="2"/>
      </rPr>
      <t xml:space="preserve"> http://www.fs.fed.us/forestmanagement/reports/sold-harvest/cut-sold.shtml</t>
    </r>
  </si>
  <si>
    <t>1. Projected harvest at 2012 prices</t>
  </si>
  <si>
    <t>2. current 25% Fund payment from receipts other than timber (e.g. land use, recreation, minerals)</t>
  </si>
  <si>
    <t>3. PILT based on current formula and full funding</t>
  </si>
  <si>
    <t xml:space="preserve">Total estimated payment equals the sum of: </t>
  </si>
  <si>
    <t>Headwaters Economics Analysis of Change in Payments if HR 1526 Is Adopted</t>
  </si>
  <si>
    <t>U.S. National Forest Quota Data Spreadsheet</t>
  </si>
  <si>
    <t xml:space="preserve">Scenario Three: Change in State Payments FY 2012 to FY 2023 (Total Change Reflects Change in FS and PILT Payments) </t>
  </si>
  <si>
    <t xml:space="preserve">Scenario Three: Change in County Payments FY 2012 to FY 2023 (Total Change Reflects Change in FS and PILT Payments)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</si>
</sst>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&quot;$&quot;#,##0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u/>
      <sz val="11"/>
      <color indexed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14" fontId="2" fillId="0" borderId="0" xfId="0" applyNumberFormat="1" applyFont="1" applyFill="1" applyBorder="1" applyAlignment="1"/>
    <xf numFmtId="14" fontId="2" fillId="2" borderId="0" xfId="0" applyNumberFormat="1" applyFont="1" applyFill="1" applyBorder="1" applyAlignment="1"/>
    <xf numFmtId="164" fontId="0" fillId="2" borderId="0" xfId="0" applyNumberFormat="1" applyFill="1"/>
    <xf numFmtId="165" fontId="0" fillId="2" borderId="0" xfId="0" applyNumberFormat="1" applyFill="1"/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0" xfId="0" applyFill="1"/>
    <xf numFmtId="0" fontId="4" fillId="0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165" fontId="4" fillId="2" borderId="0" xfId="0" applyNumberFormat="1" applyFont="1" applyFill="1" applyBorder="1" applyAlignment="1">
      <alignment horizontal="center" wrapText="1"/>
    </xf>
    <xf numFmtId="3" fontId="0" fillId="0" borderId="6" xfId="0" applyNumberFormat="1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0" borderId="7" xfId="0" applyNumberForma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5" fillId="0" borderId="7" xfId="0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6" fillId="0" borderId="5" xfId="2" applyBorder="1" applyAlignment="1">
      <alignment wrapText="1"/>
    </xf>
    <xf numFmtId="164" fontId="0" fillId="3" borderId="0" xfId="0" applyNumberFormat="1" applyFill="1"/>
    <xf numFmtId="0" fontId="0" fillId="0" borderId="6" xfId="0" applyFill="1" applyBorder="1" applyAlignment="1"/>
    <xf numFmtId="0" fontId="0" fillId="0" borderId="0" xfId="0" applyFill="1" applyBorder="1" applyAlignment="1"/>
    <xf numFmtId="3" fontId="0" fillId="0" borderId="0" xfId="0" applyNumberFormat="1" applyFill="1" applyBorder="1" applyAlignment="1"/>
    <xf numFmtId="3" fontId="0" fillId="0" borderId="7" xfId="0" applyNumberFormat="1" applyFill="1" applyBorder="1" applyAlignment="1"/>
    <xf numFmtId="0" fontId="0" fillId="0" borderId="6" xfId="0" applyBorder="1"/>
    <xf numFmtId="0" fontId="0" fillId="0" borderId="7" xfId="0" applyBorder="1"/>
    <xf numFmtId="0" fontId="0" fillId="0" borderId="3" xfId="0" applyFill="1" applyBorder="1" applyAlignment="1"/>
    <xf numFmtId="3" fontId="4" fillId="0" borderId="2" xfId="0" applyNumberFormat="1" applyFont="1" applyFill="1" applyBorder="1" applyAlignment="1"/>
    <xf numFmtId="43" fontId="4" fillId="0" borderId="4" xfId="1" applyFont="1" applyFill="1" applyBorder="1" applyAlignment="1"/>
    <xf numFmtId="0" fontId="0" fillId="0" borderId="5" xfId="0" applyBorder="1"/>
    <xf numFmtId="0" fontId="6" fillId="0" borderId="5" xfId="2" applyBorder="1"/>
    <xf numFmtId="3" fontId="0" fillId="0" borderId="0" xfId="0" applyNumberFormat="1" applyFill="1" applyBorder="1"/>
    <xf numFmtId="0" fontId="5" fillId="0" borderId="0" xfId="0" applyFont="1" applyFill="1" applyBorder="1" applyAlignment="1">
      <alignment horizontal="left"/>
    </xf>
    <xf numFmtId="3" fontId="0" fillId="0" borderId="7" xfId="0" applyNumberFormat="1" applyFill="1" applyBorder="1" applyAlignment="1">
      <alignment horizontal="right"/>
    </xf>
    <xf numFmtId="3" fontId="4" fillId="0" borderId="4" xfId="0" applyNumberFormat="1" applyFont="1" applyFill="1" applyBorder="1" applyAlignment="1"/>
    <xf numFmtId="0" fontId="0" fillId="0" borderId="6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3" fontId="0" fillId="0" borderId="3" xfId="0" applyNumberFormat="1" applyFill="1" applyBorder="1" applyAlignment="1"/>
    <xf numFmtId="0" fontId="0" fillId="0" borderId="0" xfId="0" applyFill="1" applyBorder="1" applyAlignment="1">
      <alignment horizontal="right"/>
    </xf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0" fillId="0" borderId="6" xfId="0" applyNumberFormat="1" applyFill="1" applyBorder="1" applyAlignment="1"/>
    <xf numFmtId="0" fontId="4" fillId="0" borderId="5" xfId="0" applyFont="1" applyFill="1" applyBorder="1" applyAlignment="1">
      <alignment horizontal="left"/>
    </xf>
    <xf numFmtId="3" fontId="0" fillId="0" borderId="2" xfId="0" applyNumberFormat="1" applyFill="1" applyBorder="1" applyAlignment="1"/>
    <xf numFmtId="0" fontId="0" fillId="2" borderId="0" xfId="0" applyFill="1"/>
    <xf numFmtId="0" fontId="5" fillId="0" borderId="0" xfId="0" applyFont="1" applyFill="1"/>
    <xf numFmtId="3" fontId="0" fillId="4" borderId="0" xfId="0" applyNumberFormat="1" applyFill="1"/>
    <xf numFmtId="9" fontId="0" fillId="4" borderId="0" xfId="0" applyNumberFormat="1" applyFill="1"/>
    <xf numFmtId="0" fontId="0" fillId="4" borderId="0" xfId="0" applyFill="1"/>
    <xf numFmtId="0" fontId="0" fillId="4" borderId="5" xfId="0" applyFill="1" applyBorder="1"/>
    <xf numFmtId="0" fontId="0" fillId="4" borderId="14" xfId="0" applyFill="1" applyBorder="1" applyAlignment="1">
      <alignment horizontal="left"/>
    </xf>
    <xf numFmtId="0" fontId="0" fillId="4" borderId="0" xfId="0" applyFill="1" applyBorder="1"/>
    <xf numFmtId="0" fontId="0" fillId="4" borderId="16" xfId="0" applyFill="1" applyBorder="1" applyAlignment="1">
      <alignment horizontal="left"/>
    </xf>
    <xf numFmtId="0" fontId="0" fillId="4" borderId="17" xfId="0" applyFill="1" applyBorder="1"/>
    <xf numFmtId="0" fontId="0" fillId="4" borderId="18" xfId="0" applyFill="1" applyBorder="1"/>
    <xf numFmtId="3" fontId="0" fillId="4" borderId="5" xfId="0" applyNumberFormat="1" applyFill="1" applyBorder="1"/>
    <xf numFmtId="3" fontId="0" fillId="4" borderId="0" xfId="0" applyNumberFormat="1" applyFill="1" applyBorder="1"/>
    <xf numFmtId="3" fontId="0" fillId="4" borderId="17" xfId="0" applyNumberFormat="1" applyFill="1" applyBorder="1"/>
    <xf numFmtId="3" fontId="0" fillId="4" borderId="18" xfId="0" applyNumberFormat="1" applyFill="1" applyBorder="1"/>
    <xf numFmtId="3" fontId="0" fillId="4" borderId="15" xfId="0" applyNumberFormat="1" applyFill="1" applyBorder="1"/>
    <xf numFmtId="3" fontId="0" fillId="4" borderId="19" xfId="0" applyNumberFormat="1" applyFill="1" applyBorder="1"/>
    <xf numFmtId="9" fontId="0" fillId="4" borderId="5" xfId="0" applyNumberFormat="1" applyFill="1" applyBorder="1"/>
    <xf numFmtId="9" fontId="0" fillId="4" borderId="17" xfId="0" applyNumberFormat="1" applyFill="1" applyBorder="1"/>
    <xf numFmtId="3" fontId="0" fillId="5" borderId="10" xfId="0" applyNumberFormat="1" applyFill="1" applyBorder="1" applyAlignment="1">
      <alignment wrapText="1"/>
    </xf>
    <xf numFmtId="3" fontId="0" fillId="5" borderId="11" xfId="0" applyNumberFormat="1" applyFill="1" applyBorder="1" applyAlignment="1">
      <alignment wrapText="1"/>
    </xf>
    <xf numFmtId="3" fontId="0" fillId="5" borderId="12" xfId="0" applyNumberFormat="1" applyFill="1" applyBorder="1" applyAlignment="1">
      <alignment wrapText="1"/>
    </xf>
    <xf numFmtId="3" fontId="0" fillId="5" borderId="13" xfId="0" applyNumberFormat="1" applyFill="1" applyBorder="1" applyAlignment="1">
      <alignment wrapText="1"/>
    </xf>
    <xf numFmtId="0" fontId="0" fillId="5" borderId="11" xfId="0" applyFill="1" applyBorder="1"/>
    <xf numFmtId="0" fontId="0" fillId="4" borderId="14" xfId="0" applyFill="1" applyBorder="1"/>
    <xf numFmtId="0" fontId="0" fillId="4" borderId="16" xfId="0" applyFill="1" applyBorder="1"/>
    <xf numFmtId="0" fontId="8" fillId="2" borderId="0" xfId="0" applyFont="1" applyFill="1"/>
    <xf numFmtId="0" fontId="6" fillId="2" borderId="0" xfId="2" applyFill="1" applyAlignment="1" applyProtection="1"/>
    <xf numFmtId="164" fontId="0" fillId="0" borderId="0" xfId="0" applyNumberFormat="1"/>
    <xf numFmtId="0" fontId="0" fillId="2" borderId="14" xfId="0" applyFill="1" applyBorder="1"/>
    <xf numFmtId="0" fontId="0" fillId="2" borderId="5" xfId="0" applyFill="1" applyBorder="1"/>
    <xf numFmtId="3" fontId="0" fillId="2" borderId="5" xfId="0" applyNumberFormat="1" applyFill="1" applyBorder="1"/>
    <xf numFmtId="9" fontId="0" fillId="2" borderId="5" xfId="0" applyNumberFormat="1" applyFill="1" applyBorder="1"/>
    <xf numFmtId="0" fontId="0" fillId="2" borderId="0" xfId="0" applyFill="1" applyBorder="1"/>
    <xf numFmtId="3" fontId="0" fillId="2" borderId="15" xfId="0" applyNumberFormat="1" applyFill="1" applyBorder="1"/>
    <xf numFmtId="0" fontId="4" fillId="0" borderId="1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4" borderId="0" xfId="0" applyFont="1" applyFill="1"/>
  </cellXfs>
  <cellStyles count="14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2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+@sum(H59:H70)" TargetMode="External"/><Relationship Id="rId2" Type="http://schemas.openxmlformats.org/officeDocument/2006/relationships/hyperlink" Target="mailto:+@sum(H26:H38)" TargetMode="External"/><Relationship Id="rId1" Type="http://schemas.openxmlformats.org/officeDocument/2006/relationships/hyperlink" Target="mailto:+@sum(H9:H21)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fs.fed.us/forestmanagement/reports/sold-harvest/cut-sold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3"/>
  <sheetViews>
    <sheetView workbookViewId="0">
      <selection activeCell="C4" sqref="C4"/>
    </sheetView>
  </sheetViews>
  <sheetFormatPr defaultColWidth="8.875" defaultRowHeight="15.75"/>
  <cols>
    <col min="2" max="2" width="8.875" style="67"/>
    <col min="3" max="3" width="24.125" customWidth="1"/>
    <col min="4" max="4" width="10.125" customWidth="1"/>
    <col min="5" max="5" width="10.5" customWidth="1"/>
    <col min="7" max="7" width="9.375" customWidth="1"/>
    <col min="8" max="8" width="16.125" customWidth="1"/>
    <col min="9" max="9" width="15.875" customWidth="1"/>
    <col min="10" max="10" width="15.625" style="3" customWidth="1"/>
    <col min="11" max="11" width="17.375" style="4" customWidth="1"/>
    <col min="13" max="13" width="13.875" bestFit="1" customWidth="1"/>
    <col min="17" max="17" width="34.5" customWidth="1"/>
  </cols>
  <sheetData>
    <row r="1" spans="1:11">
      <c r="A1" s="103" t="s">
        <v>740</v>
      </c>
    </row>
    <row r="2" spans="1:11">
      <c r="A2" s="103"/>
    </row>
    <row r="3" spans="1:11">
      <c r="A3" s="104" t="s">
        <v>741</v>
      </c>
    </row>
    <row r="4" spans="1:11">
      <c r="A4" s="1" t="s">
        <v>596</v>
      </c>
      <c r="B4" s="2"/>
      <c r="C4" s="1"/>
      <c r="D4" s="1"/>
      <c r="E4" s="1"/>
      <c r="F4" s="1"/>
      <c r="G4" s="1"/>
    </row>
    <row r="5" spans="1:11">
      <c r="A5" s="5" t="s">
        <v>597</v>
      </c>
      <c r="B5" s="6"/>
      <c r="C5" s="5"/>
      <c r="D5" s="5"/>
      <c r="E5" s="5"/>
      <c r="F5" s="5"/>
      <c r="G5" s="5"/>
    </row>
    <row r="6" spans="1:11">
      <c r="A6" s="5" t="s">
        <v>598</v>
      </c>
      <c r="B6" s="6"/>
      <c r="C6" s="5"/>
      <c r="D6" s="5"/>
      <c r="E6" s="5"/>
      <c r="F6" s="5"/>
      <c r="G6" s="5"/>
    </row>
    <row r="7" spans="1:11">
      <c r="A7" s="5" t="s">
        <v>599</v>
      </c>
      <c r="B7" s="6"/>
      <c r="C7" s="5"/>
      <c r="D7" s="5"/>
      <c r="E7" s="5"/>
      <c r="F7" s="5"/>
      <c r="G7" s="5"/>
    </row>
    <row r="8" spans="1:11">
      <c r="A8" s="7"/>
      <c r="B8" s="8"/>
      <c r="C8" s="7"/>
      <c r="D8" s="7"/>
      <c r="E8" s="7"/>
      <c r="F8" s="7"/>
      <c r="G8" s="7"/>
    </row>
    <row r="9" spans="1:11">
      <c r="A9" s="9"/>
      <c r="B9" s="10"/>
      <c r="C9" s="9"/>
      <c r="D9" s="11"/>
      <c r="E9" s="102" t="s">
        <v>600</v>
      </c>
      <c r="F9" s="102"/>
      <c r="G9" s="102"/>
    </row>
    <row r="10" spans="1:11" ht="26.25">
      <c r="A10" s="12" t="s">
        <v>601</v>
      </c>
      <c r="B10" s="13" t="s">
        <v>602</v>
      </c>
      <c r="C10" s="12" t="s">
        <v>603</v>
      </c>
      <c r="D10" s="14" t="s">
        <v>604</v>
      </c>
      <c r="E10" s="15" t="s">
        <v>605</v>
      </c>
      <c r="F10" s="15" t="s">
        <v>606</v>
      </c>
      <c r="G10" s="16" t="s">
        <v>607</v>
      </c>
      <c r="H10" s="17" t="s">
        <v>608</v>
      </c>
      <c r="I10" s="17" t="s">
        <v>609</v>
      </c>
      <c r="J10" s="18" t="s">
        <v>610</v>
      </c>
      <c r="K10" s="19" t="s">
        <v>611</v>
      </c>
    </row>
    <row r="11" spans="1:11">
      <c r="A11" s="9" t="s">
        <v>612</v>
      </c>
      <c r="B11" s="10"/>
      <c r="C11" s="9"/>
      <c r="D11" s="20"/>
      <c r="E11" s="21"/>
      <c r="F11" s="22"/>
      <c r="G11" s="23"/>
      <c r="H11" s="24"/>
      <c r="I11" s="25"/>
    </row>
    <row r="12" spans="1:11">
      <c r="A12" s="26" t="s">
        <v>613</v>
      </c>
      <c r="B12" s="27">
        <v>102</v>
      </c>
      <c r="C12" s="26" t="s">
        <v>344</v>
      </c>
      <c r="D12" s="28">
        <v>2009</v>
      </c>
      <c r="E12" s="22">
        <v>284</v>
      </c>
      <c r="F12" s="21">
        <v>14</v>
      </c>
      <c r="G12" s="23">
        <v>24</v>
      </c>
      <c r="H12" s="29">
        <f>+G12/2</f>
        <v>12</v>
      </c>
      <c r="I12" s="30">
        <v>19</v>
      </c>
      <c r="J12" s="3">
        <v>27.367520218532221</v>
      </c>
      <c r="K12" s="4">
        <f>(H12*1000)*J12</f>
        <v>328410.24262238666</v>
      </c>
    </row>
    <row r="13" spans="1:11">
      <c r="A13" s="26"/>
      <c r="B13" s="27">
        <v>103</v>
      </c>
      <c r="C13" s="26" t="s">
        <v>614</v>
      </c>
      <c r="D13" s="28">
        <v>1987</v>
      </c>
      <c r="E13" s="31">
        <v>390</v>
      </c>
      <c r="F13" s="32">
        <v>33.4</v>
      </c>
      <c r="G13" s="33">
        <v>42</v>
      </c>
      <c r="H13" s="29">
        <f>+G13/2</f>
        <v>21</v>
      </c>
      <c r="I13" s="34">
        <v>12.5</v>
      </c>
      <c r="J13" s="3">
        <v>16.146401181629116</v>
      </c>
      <c r="K13" s="4">
        <f t="shared" ref="K13:K24" si="0">(H13*1000)*J13</f>
        <v>339074.42481421144</v>
      </c>
    </row>
    <row r="14" spans="1:11">
      <c r="A14" s="26"/>
      <c r="B14" s="27">
        <v>105</v>
      </c>
      <c r="C14" s="26" t="s">
        <v>214</v>
      </c>
      <c r="D14" s="28">
        <v>1987</v>
      </c>
      <c r="E14" s="31">
        <v>988</v>
      </c>
      <c r="F14" s="32">
        <v>274</v>
      </c>
      <c r="G14" s="33">
        <v>440</v>
      </c>
      <c r="H14" s="29">
        <f>+G14/2</f>
        <v>220</v>
      </c>
      <c r="I14" s="34">
        <v>21</v>
      </c>
      <c r="J14" s="3">
        <v>78.99830686278105</v>
      </c>
      <c r="K14" s="4">
        <f t="shared" si="0"/>
        <v>17379627.50981183</v>
      </c>
    </row>
    <row r="15" spans="1:11">
      <c r="A15" s="26"/>
      <c r="B15" s="27">
        <v>108</v>
      </c>
      <c r="C15" s="26" t="s">
        <v>123</v>
      </c>
      <c r="D15" s="28">
        <v>1987</v>
      </c>
      <c r="E15" s="31">
        <v>72</v>
      </c>
      <c r="F15" s="32">
        <v>3</v>
      </c>
      <c r="G15" s="33">
        <v>6</v>
      </c>
      <c r="H15" s="29">
        <f>+G15/2</f>
        <v>3</v>
      </c>
      <c r="I15" s="34">
        <v>1.3</v>
      </c>
      <c r="J15" s="3">
        <v>10.967864370697685</v>
      </c>
      <c r="K15" s="4">
        <f t="shared" si="0"/>
        <v>32903.593112093055</v>
      </c>
    </row>
    <row r="16" spans="1:11">
      <c r="A16" s="26"/>
      <c r="B16" s="27">
        <v>102</v>
      </c>
      <c r="C16" s="26" t="s">
        <v>615</v>
      </c>
      <c r="D16" s="28">
        <v>2009</v>
      </c>
      <c r="E16" s="22" t="s">
        <v>616</v>
      </c>
      <c r="F16" s="21"/>
      <c r="G16" s="23"/>
      <c r="H16" s="29"/>
      <c r="I16" s="34"/>
      <c r="J16" s="3">
        <v>27.367520218532221</v>
      </c>
      <c r="K16" s="4">
        <f t="shared" si="0"/>
        <v>0</v>
      </c>
    </row>
    <row r="17" spans="1:11">
      <c r="A17" s="26"/>
      <c r="B17" s="27">
        <v>110</v>
      </c>
      <c r="C17" s="26" t="s">
        <v>351</v>
      </c>
      <c r="D17" s="28">
        <v>1995</v>
      </c>
      <c r="E17" s="31">
        <v>671</v>
      </c>
      <c r="F17" s="21">
        <v>54</v>
      </c>
      <c r="G17" s="33">
        <v>149</v>
      </c>
      <c r="H17" s="29">
        <f t="shared" ref="H17:H24" si="1">+G17/2</f>
        <v>74.5</v>
      </c>
      <c r="I17" s="34">
        <v>20</v>
      </c>
      <c r="J17" s="3">
        <v>40.235579085473923</v>
      </c>
      <c r="K17" s="4">
        <f t="shared" si="0"/>
        <v>2997550.6418678071</v>
      </c>
    </row>
    <row r="18" spans="1:11">
      <c r="A18" s="26"/>
      <c r="B18" s="27">
        <v>111</v>
      </c>
      <c r="C18" s="26" t="s">
        <v>230</v>
      </c>
      <c r="D18" s="28">
        <v>1987</v>
      </c>
      <c r="E18" s="31">
        <v>305</v>
      </c>
      <c r="F18" s="32">
        <v>21</v>
      </c>
      <c r="G18" s="33">
        <v>27</v>
      </c>
      <c r="H18" s="29">
        <f t="shared" si="1"/>
        <v>13.5</v>
      </c>
      <c r="I18" s="34">
        <v>5</v>
      </c>
      <c r="J18" s="3">
        <v>6.8704531367239747</v>
      </c>
      <c r="K18" s="4">
        <f t="shared" si="0"/>
        <v>92751.117345773659</v>
      </c>
    </row>
    <row r="19" spans="1:11">
      <c r="A19" s="26"/>
      <c r="B19" s="27">
        <v>112</v>
      </c>
      <c r="C19" s="26" t="s">
        <v>617</v>
      </c>
      <c r="D19" s="28">
        <v>1986</v>
      </c>
      <c r="E19" s="31">
        <v>252</v>
      </c>
      <c r="F19" s="32">
        <v>15</v>
      </c>
      <c r="G19" s="33">
        <v>21</v>
      </c>
      <c r="H19" s="29">
        <f t="shared" si="1"/>
        <v>10.5</v>
      </c>
      <c r="I19" s="34">
        <v>4.8</v>
      </c>
      <c r="J19" s="3">
        <v>9.2604053796436947</v>
      </c>
      <c r="K19" s="4">
        <f t="shared" si="0"/>
        <v>97234.25648625879</v>
      </c>
    </row>
    <row r="20" spans="1:11">
      <c r="A20" s="26"/>
      <c r="B20" s="27">
        <v>104</v>
      </c>
      <c r="C20" s="26" t="s">
        <v>618</v>
      </c>
      <c r="D20" s="28">
        <v>1987</v>
      </c>
      <c r="E20" s="31">
        <v>1584</v>
      </c>
      <c r="F20" s="32">
        <v>400</v>
      </c>
      <c r="G20" s="33">
        <v>544</v>
      </c>
      <c r="H20" s="29">
        <f t="shared" si="1"/>
        <v>272</v>
      </c>
      <c r="I20" s="34">
        <v>45.1</v>
      </c>
      <c r="J20" s="3">
        <v>69.675436761986063</v>
      </c>
      <c r="K20" s="4">
        <f t="shared" si="0"/>
        <v>18951718.79926021</v>
      </c>
    </row>
    <row r="21" spans="1:11">
      <c r="A21" s="26"/>
      <c r="B21" s="27">
        <v>114</v>
      </c>
      <c r="C21" s="26" t="s">
        <v>217</v>
      </c>
      <c r="D21" s="28">
        <v>1995</v>
      </c>
      <c r="E21" s="31">
        <v>1283</v>
      </c>
      <c r="F21" s="21">
        <v>150</v>
      </c>
      <c r="G21" s="33">
        <v>290</v>
      </c>
      <c r="H21" s="29">
        <f t="shared" si="1"/>
        <v>145</v>
      </c>
      <c r="I21" s="34">
        <v>38.9</v>
      </c>
      <c r="J21" s="3">
        <v>79.157260545878643</v>
      </c>
      <c r="K21" s="4">
        <f t="shared" si="0"/>
        <v>11477802.779152403</v>
      </c>
    </row>
    <row r="22" spans="1:11">
      <c r="A22" s="26"/>
      <c r="B22" s="27">
        <v>115</v>
      </c>
      <c r="C22" s="26" t="s">
        <v>619</v>
      </c>
      <c r="D22" s="35">
        <v>1986</v>
      </c>
      <c r="E22" s="31">
        <v>282</v>
      </c>
      <c r="F22" s="32">
        <v>20</v>
      </c>
      <c r="G22" s="33">
        <v>24</v>
      </c>
      <c r="H22" s="29">
        <f t="shared" si="1"/>
        <v>12</v>
      </c>
      <c r="I22" s="34">
        <v>2.2000000000000002</v>
      </c>
      <c r="J22" s="3">
        <v>15.858184253981651</v>
      </c>
      <c r="K22" s="4">
        <f t="shared" si="0"/>
        <v>190298.21104777983</v>
      </c>
    </row>
    <row r="23" spans="1:11">
      <c r="A23" s="26"/>
      <c r="B23" s="27">
        <v>116</v>
      </c>
      <c r="C23" s="26" t="s">
        <v>620</v>
      </c>
      <c r="D23" s="35">
        <v>1986</v>
      </c>
      <c r="E23" s="31">
        <v>1239</v>
      </c>
      <c r="F23" s="32">
        <v>131</v>
      </c>
      <c r="G23" s="33">
        <v>178</v>
      </c>
      <c r="H23" s="29">
        <f t="shared" si="1"/>
        <v>89</v>
      </c>
      <c r="I23" s="34">
        <v>17.8</v>
      </c>
      <c r="J23" s="3">
        <v>19.864316461192818</v>
      </c>
      <c r="K23" s="4">
        <f t="shared" si="0"/>
        <v>1767924.1650461608</v>
      </c>
    </row>
    <row r="24" spans="1:11">
      <c r="A24" s="26"/>
      <c r="B24" s="27">
        <v>105</v>
      </c>
      <c r="C24" s="26" t="s">
        <v>621</v>
      </c>
      <c r="D24" s="28">
        <v>1987</v>
      </c>
      <c r="E24" s="31">
        <v>912</v>
      </c>
      <c r="F24" s="32">
        <v>180</v>
      </c>
      <c r="G24" s="33">
        <v>210</v>
      </c>
      <c r="H24" s="29">
        <f t="shared" si="1"/>
        <v>105</v>
      </c>
      <c r="I24" s="34">
        <v>17.600000000000001</v>
      </c>
      <c r="J24" s="3">
        <v>25.101059683979944</v>
      </c>
      <c r="K24" s="4">
        <f t="shared" si="0"/>
        <v>2635611.2668178943</v>
      </c>
    </row>
    <row r="25" spans="1:11">
      <c r="A25" s="26"/>
      <c r="B25" s="27"/>
      <c r="C25" s="26"/>
      <c r="D25" s="28"/>
      <c r="E25" s="22" t="s">
        <v>616</v>
      </c>
      <c r="F25" s="21"/>
      <c r="G25" s="23"/>
      <c r="H25" s="29"/>
      <c r="I25" s="34"/>
    </row>
    <row r="26" spans="1:11">
      <c r="A26" s="12" t="s">
        <v>622</v>
      </c>
      <c r="B26" s="13"/>
      <c r="C26" s="12"/>
      <c r="D26" s="36"/>
      <c r="E26" s="37">
        <f>SUM(E12:E25)</f>
        <v>8262</v>
      </c>
      <c r="F26" s="37">
        <f>SUM(F12:F25)</f>
        <v>1295.4000000000001</v>
      </c>
      <c r="G26" s="38">
        <f>SUM(G12:G25)</f>
        <v>1955</v>
      </c>
      <c r="H26" s="39">
        <f>SUM(H12, H13, H14, H15, H16, H17, H18, H19, H20, H21, H22, H23, H24)</f>
        <v>977.5</v>
      </c>
      <c r="I26" s="40">
        <f>+SUM(I12:I24)</f>
        <v>205.2</v>
      </c>
      <c r="J26" s="41">
        <v>57.586605634153265</v>
      </c>
      <c r="K26" s="4">
        <f>SUM(K12:K25)</f>
        <v>56290907.007384822</v>
      </c>
    </row>
    <row r="27" spans="1:11">
      <c r="A27" s="9"/>
      <c r="B27" s="10"/>
      <c r="C27" s="9"/>
      <c r="D27" s="42"/>
      <c r="E27" s="43"/>
      <c r="F27" s="44"/>
      <c r="G27" s="45"/>
      <c r="H27" s="46"/>
      <c r="I27" s="47"/>
    </row>
    <row r="28" spans="1:11">
      <c r="A28" s="9"/>
      <c r="B28" s="10"/>
      <c r="C28" s="9"/>
      <c r="D28" s="42"/>
      <c r="E28" s="43"/>
      <c r="F28" s="43"/>
      <c r="G28" s="45"/>
      <c r="H28" s="46"/>
      <c r="I28" s="47"/>
    </row>
    <row r="29" spans="1:11">
      <c r="A29" s="26" t="s">
        <v>623</v>
      </c>
      <c r="B29" s="27">
        <v>210</v>
      </c>
      <c r="C29" s="26" t="s">
        <v>624</v>
      </c>
      <c r="D29" s="42">
        <v>1997</v>
      </c>
      <c r="E29" s="43">
        <v>189</v>
      </c>
      <c r="F29" s="44">
        <v>6.6680000000000001</v>
      </c>
      <c r="G29" s="45">
        <v>7</v>
      </c>
      <c r="H29" s="46">
        <f>+G29/2</f>
        <v>3.5</v>
      </c>
      <c r="I29" s="47">
        <v>19.3</v>
      </c>
      <c r="J29" s="3">
        <v>4.3228271819717907</v>
      </c>
      <c r="K29" s="4">
        <f t="shared" ref="K29:K41" si="2">(H29*1000)*J29</f>
        <v>15129.895136901268</v>
      </c>
    </row>
    <row r="30" spans="1:11">
      <c r="A30" s="26"/>
      <c r="B30" s="27">
        <v>202</v>
      </c>
      <c r="C30" s="26" t="s">
        <v>625</v>
      </c>
      <c r="D30" s="42">
        <v>2005</v>
      </c>
      <c r="E30" s="43">
        <v>185</v>
      </c>
      <c r="F30" s="44">
        <v>11</v>
      </c>
      <c r="G30" s="45">
        <v>11</v>
      </c>
      <c r="H30" s="46">
        <f t="shared" ref="H30:H41" si="3">+G30/2</f>
        <v>5.5</v>
      </c>
      <c r="I30" s="47">
        <v>1.5</v>
      </c>
      <c r="J30" s="3">
        <v>19.380452693492856</v>
      </c>
      <c r="K30" s="4">
        <f t="shared" si="2"/>
        <v>106592.48981421071</v>
      </c>
    </row>
    <row r="31" spans="1:11">
      <c r="A31" s="26"/>
      <c r="B31" s="27">
        <v>203</v>
      </c>
      <c r="C31" s="26" t="s">
        <v>626</v>
      </c>
      <c r="D31" s="42">
        <v>1997</v>
      </c>
      <c r="E31" s="43">
        <v>866</v>
      </c>
      <c r="F31" s="44">
        <v>83.8</v>
      </c>
      <c r="G31" s="45">
        <v>90</v>
      </c>
      <c r="H31" s="46">
        <f t="shared" si="3"/>
        <v>45</v>
      </c>
      <c r="I31" s="47">
        <v>119</v>
      </c>
      <c r="J31" s="3">
        <v>19.932651725980943</v>
      </c>
      <c r="K31" s="4">
        <f t="shared" si="2"/>
        <v>896969.3276691424</v>
      </c>
    </row>
    <row r="32" spans="1:11">
      <c r="A32" s="26"/>
      <c r="B32" s="27">
        <v>204</v>
      </c>
      <c r="C32" s="26" t="s">
        <v>627</v>
      </c>
      <c r="D32" s="42">
        <v>1991</v>
      </c>
      <c r="E32" s="43">
        <v>550</v>
      </c>
      <c r="F32" s="44">
        <v>39</v>
      </c>
      <c r="G32" s="45">
        <v>63</v>
      </c>
      <c r="H32" s="46">
        <f t="shared" si="3"/>
        <v>31.5</v>
      </c>
      <c r="I32" s="47">
        <v>24.6</v>
      </c>
      <c r="J32" s="3">
        <v>20.619198261208979</v>
      </c>
      <c r="K32" s="4">
        <f t="shared" si="2"/>
        <v>649504.74522808287</v>
      </c>
    </row>
    <row r="33" spans="1:11">
      <c r="A33" s="26"/>
      <c r="B33" s="27">
        <v>206</v>
      </c>
      <c r="C33" s="26" t="s">
        <v>628</v>
      </c>
      <c r="D33" s="42">
        <v>2004</v>
      </c>
      <c r="E33" s="43">
        <v>321</v>
      </c>
      <c r="F33" s="44">
        <v>22.8</v>
      </c>
      <c r="G33" s="45">
        <v>33</v>
      </c>
      <c r="H33" s="46">
        <f t="shared" si="3"/>
        <v>16.5</v>
      </c>
      <c r="I33" s="47">
        <v>18.100000000000001</v>
      </c>
      <c r="J33" s="3">
        <v>11.376116482212437</v>
      </c>
      <c r="K33" s="4">
        <f t="shared" si="2"/>
        <v>187705.92195650522</v>
      </c>
    </row>
    <row r="34" spans="1:11">
      <c r="A34" s="26"/>
      <c r="B34" s="27">
        <v>207</v>
      </c>
      <c r="C34" s="26" t="s">
        <v>368</v>
      </c>
      <c r="D34" s="42">
        <v>2002</v>
      </c>
      <c r="E34" s="43">
        <v>0</v>
      </c>
      <c r="F34" s="44">
        <v>0</v>
      </c>
      <c r="G34" s="45">
        <v>0</v>
      </c>
      <c r="H34" s="46">
        <f t="shared" si="3"/>
        <v>0</v>
      </c>
      <c r="I34" s="47"/>
      <c r="J34" s="3">
        <v>10</v>
      </c>
      <c r="K34" s="4">
        <f t="shared" si="2"/>
        <v>0</v>
      </c>
    </row>
    <row r="35" spans="1:11">
      <c r="A35" s="26"/>
      <c r="B35" s="27">
        <v>212</v>
      </c>
      <c r="C35" s="26" t="s">
        <v>629</v>
      </c>
      <c r="D35" s="42">
        <v>1984</v>
      </c>
      <c r="E35" s="43">
        <v>582</v>
      </c>
      <c r="F35" s="44">
        <v>26</v>
      </c>
      <c r="G35" s="45">
        <v>42</v>
      </c>
      <c r="H35" s="46">
        <f t="shared" si="3"/>
        <v>21</v>
      </c>
      <c r="I35" s="47">
        <v>7</v>
      </c>
      <c r="J35" s="3">
        <v>6.921697335332591</v>
      </c>
      <c r="K35" s="4">
        <f t="shared" si="2"/>
        <v>145355.6440419844</v>
      </c>
    </row>
    <row r="36" spans="1:11">
      <c r="A36" s="26"/>
      <c r="B36" s="27">
        <v>209</v>
      </c>
      <c r="C36" s="26" t="s">
        <v>151</v>
      </c>
      <c r="D36" s="42">
        <v>1996</v>
      </c>
      <c r="E36" s="43">
        <v>291</v>
      </c>
      <c r="F36" s="44">
        <v>22.8</v>
      </c>
      <c r="G36" s="45">
        <v>23</v>
      </c>
      <c r="H36" s="46">
        <f t="shared" si="3"/>
        <v>11.5</v>
      </c>
      <c r="I36" s="47">
        <v>14.3</v>
      </c>
      <c r="J36" s="3">
        <v>16.511271917977297</v>
      </c>
      <c r="K36" s="4">
        <f t="shared" si="2"/>
        <v>189879.62705673891</v>
      </c>
    </row>
    <row r="37" spans="1:11">
      <c r="A37" s="26"/>
      <c r="B37" s="27">
        <v>206</v>
      </c>
      <c r="C37" s="26" t="s">
        <v>152</v>
      </c>
      <c r="D37" s="42">
        <v>1998</v>
      </c>
      <c r="E37" s="43">
        <v>358</v>
      </c>
      <c r="F37" s="44">
        <v>15</v>
      </c>
      <c r="G37" s="45">
        <v>15</v>
      </c>
      <c r="H37" s="46">
        <f t="shared" si="3"/>
        <v>7.5</v>
      </c>
      <c r="I37" s="47">
        <v>18</v>
      </c>
      <c r="J37" s="3">
        <v>11.376116482212437</v>
      </c>
      <c r="K37" s="4">
        <f t="shared" si="2"/>
        <v>85320.873616593279</v>
      </c>
    </row>
    <row r="38" spans="1:11">
      <c r="A38" s="26"/>
      <c r="B38" s="27">
        <v>213</v>
      </c>
      <c r="C38" s="26" t="s">
        <v>154</v>
      </c>
      <c r="D38" s="42">
        <v>1992</v>
      </c>
      <c r="E38" s="43">
        <v>375</v>
      </c>
      <c r="F38" s="44">
        <v>24</v>
      </c>
      <c r="G38" s="45">
        <v>54</v>
      </c>
      <c r="H38" s="46">
        <f t="shared" si="3"/>
        <v>27</v>
      </c>
      <c r="I38" s="47">
        <v>13</v>
      </c>
      <c r="J38" s="3">
        <v>17.74673058006633</v>
      </c>
      <c r="K38" s="4">
        <f t="shared" si="2"/>
        <v>479161.72566179093</v>
      </c>
    </row>
    <row r="39" spans="1:11">
      <c r="A39" s="26"/>
      <c r="B39" s="27">
        <v>214</v>
      </c>
      <c r="C39" s="26" t="s">
        <v>224</v>
      </c>
      <c r="D39" s="42">
        <v>1994</v>
      </c>
      <c r="E39" s="43">
        <v>86</v>
      </c>
      <c r="F39" s="44">
        <v>4</v>
      </c>
      <c r="G39" s="45">
        <v>8</v>
      </c>
      <c r="H39" s="46">
        <f t="shared" si="3"/>
        <v>4</v>
      </c>
      <c r="I39" s="47">
        <v>6.3</v>
      </c>
      <c r="J39" s="3">
        <v>25.881519791035274</v>
      </c>
      <c r="K39" s="4">
        <f t="shared" si="2"/>
        <v>103526.07916414109</v>
      </c>
    </row>
    <row r="40" spans="1:11">
      <c r="A40" s="26"/>
      <c r="B40" s="27"/>
      <c r="C40" s="26" t="s">
        <v>630</v>
      </c>
      <c r="D40" s="42">
        <v>2002</v>
      </c>
      <c r="E40" s="43">
        <v>0</v>
      </c>
      <c r="F40" s="44">
        <v>0</v>
      </c>
      <c r="G40" s="45">
        <v>0</v>
      </c>
      <c r="H40" s="46">
        <f t="shared" si="3"/>
        <v>0</v>
      </c>
      <c r="I40" s="47"/>
      <c r="K40" s="4">
        <f t="shared" si="2"/>
        <v>0</v>
      </c>
    </row>
    <row r="41" spans="1:11">
      <c r="A41" s="26"/>
      <c r="B41" s="27">
        <v>215</v>
      </c>
      <c r="C41" s="26" t="s">
        <v>631</v>
      </c>
      <c r="D41" s="42">
        <v>2002</v>
      </c>
      <c r="E41" s="43">
        <v>425</v>
      </c>
      <c r="F41" s="44">
        <v>32</v>
      </c>
      <c r="G41" s="45">
        <v>32</v>
      </c>
      <c r="H41" s="46">
        <f t="shared" si="3"/>
        <v>16</v>
      </c>
      <c r="I41" s="47">
        <v>16</v>
      </c>
      <c r="J41" s="3">
        <v>30.328234684387908</v>
      </c>
      <c r="K41" s="4">
        <f t="shared" si="2"/>
        <v>485251.75495020655</v>
      </c>
    </row>
    <row r="42" spans="1:11">
      <c r="A42" s="26"/>
      <c r="B42" s="27"/>
      <c r="C42" s="26"/>
      <c r="D42" s="42"/>
      <c r="E42" s="43"/>
      <c r="F42" s="44"/>
      <c r="G42" s="45"/>
      <c r="H42" s="46"/>
      <c r="I42" s="47"/>
    </row>
    <row r="43" spans="1:11">
      <c r="A43" s="12" t="s">
        <v>632</v>
      </c>
      <c r="B43" s="13"/>
      <c r="C43" s="12"/>
      <c r="D43" s="48"/>
      <c r="E43" s="49">
        <f>SUM(E29:E42)</f>
        <v>4228</v>
      </c>
      <c r="F43" s="49">
        <f>SUM(F29:F42)</f>
        <v>287.06799999999998</v>
      </c>
      <c r="G43" s="50">
        <f>SUM(G29:G42)</f>
        <v>378</v>
      </c>
      <c r="H43" s="51">
        <f>SUM(H29:H41)</f>
        <v>189</v>
      </c>
      <c r="I43" s="52">
        <f>+SUM(I29:I41)</f>
        <v>257.10000000000002</v>
      </c>
      <c r="J43" s="41">
        <v>17.695227959239674</v>
      </c>
      <c r="K43" s="4">
        <f>SUM(K29:K42)</f>
        <v>3344398.0842962982</v>
      </c>
    </row>
    <row r="44" spans="1:11">
      <c r="A44" s="9"/>
      <c r="B44" s="10"/>
      <c r="C44" s="9"/>
      <c r="D44" s="42"/>
      <c r="E44" s="43"/>
      <c r="F44" s="44"/>
      <c r="G44" s="45"/>
      <c r="H44" s="46"/>
      <c r="I44" s="47"/>
    </row>
    <row r="45" spans="1:11">
      <c r="A45" s="9"/>
      <c r="B45" s="10"/>
      <c r="C45" s="9"/>
      <c r="D45" s="42"/>
      <c r="E45" s="43"/>
      <c r="F45" s="43"/>
      <c r="G45" s="45"/>
      <c r="H45" s="46"/>
      <c r="I45" s="47"/>
    </row>
    <row r="46" spans="1:11">
      <c r="A46" s="26" t="s">
        <v>633</v>
      </c>
      <c r="B46" s="27">
        <v>301</v>
      </c>
      <c r="C46" s="26" t="s">
        <v>634</v>
      </c>
      <c r="D46" s="42">
        <v>1990</v>
      </c>
      <c r="E46" s="53">
        <v>774</v>
      </c>
      <c r="F46" s="44">
        <v>99</v>
      </c>
      <c r="G46" s="45">
        <v>148</v>
      </c>
      <c r="H46" s="46">
        <f>+G46/2</f>
        <v>74</v>
      </c>
      <c r="I46" s="47">
        <v>54</v>
      </c>
      <c r="J46" s="3">
        <v>6.2591129600082676</v>
      </c>
      <c r="K46" s="4">
        <f t="shared" ref="K46:K57" si="4">(H46*1000)*J46</f>
        <v>463174.35904061177</v>
      </c>
    </row>
    <row r="47" spans="1:11">
      <c r="A47" s="26"/>
      <c r="B47" s="27">
        <v>302</v>
      </c>
      <c r="C47" s="26" t="s">
        <v>635</v>
      </c>
      <c r="D47" s="42">
        <v>1986</v>
      </c>
      <c r="E47" s="53">
        <v>380</v>
      </c>
      <c r="F47" s="44">
        <v>35</v>
      </c>
      <c r="G47" s="45">
        <v>47</v>
      </c>
      <c r="H47" s="46">
        <f t="shared" ref="H47:H57" si="5">+G47/2</f>
        <v>23.5</v>
      </c>
      <c r="I47" s="47">
        <v>13.8</v>
      </c>
      <c r="J47" s="3">
        <v>8.7340285147182346</v>
      </c>
      <c r="K47" s="4">
        <f t="shared" si="4"/>
        <v>205249.67009587851</v>
      </c>
    </row>
    <row r="48" spans="1:11">
      <c r="A48" s="26"/>
      <c r="B48" s="27">
        <v>303</v>
      </c>
      <c r="C48" s="26" t="s">
        <v>390</v>
      </c>
      <c r="D48" s="42">
        <v>1985</v>
      </c>
      <c r="E48" s="53">
        <v>376</v>
      </c>
      <c r="F48" s="44">
        <v>8</v>
      </c>
      <c r="G48" s="45">
        <v>44</v>
      </c>
      <c r="H48" s="46">
        <f t="shared" si="5"/>
        <v>22</v>
      </c>
      <c r="I48" s="47">
        <v>12.2</v>
      </c>
      <c r="J48" s="3">
        <v>10.775323250375255</v>
      </c>
      <c r="K48" s="4">
        <f t="shared" si="4"/>
        <v>237057.11150825562</v>
      </c>
    </row>
    <row r="49" spans="1:11">
      <c r="A49" s="26"/>
      <c r="B49" s="27"/>
      <c r="C49" s="54" t="s">
        <v>636</v>
      </c>
      <c r="D49" s="42">
        <v>2012</v>
      </c>
      <c r="E49" s="44">
        <v>0</v>
      </c>
      <c r="F49" s="44">
        <v>0</v>
      </c>
      <c r="G49" s="45">
        <v>0</v>
      </c>
      <c r="H49" s="46">
        <f t="shared" si="5"/>
        <v>0</v>
      </c>
      <c r="I49" s="47"/>
      <c r="K49" s="4">
        <f t="shared" si="4"/>
        <v>0</v>
      </c>
    </row>
    <row r="50" spans="1:11">
      <c r="A50" s="26"/>
      <c r="B50" s="27">
        <v>304</v>
      </c>
      <c r="C50" s="26" t="s">
        <v>36</v>
      </c>
      <c r="D50" s="42">
        <v>1987</v>
      </c>
      <c r="E50" s="43">
        <v>627</v>
      </c>
      <c r="F50" s="44">
        <v>99</v>
      </c>
      <c r="G50" s="45">
        <v>116</v>
      </c>
      <c r="H50" s="46">
        <f t="shared" si="5"/>
        <v>58</v>
      </c>
      <c r="I50" s="47">
        <v>8.1999999999999993</v>
      </c>
      <c r="J50" s="3">
        <v>10.56884826164467</v>
      </c>
      <c r="K50" s="4">
        <f t="shared" si="4"/>
        <v>612993.19917539088</v>
      </c>
    </row>
    <row r="51" spans="1:11">
      <c r="A51" s="26"/>
      <c r="B51" s="27">
        <v>305</v>
      </c>
      <c r="C51" s="26" t="s">
        <v>637</v>
      </c>
      <c r="D51" s="42">
        <v>1986</v>
      </c>
      <c r="E51" s="43">
        <v>5</v>
      </c>
      <c r="F51" s="44">
        <v>3</v>
      </c>
      <c r="G51" s="55" t="s">
        <v>638</v>
      </c>
      <c r="H51" s="46"/>
      <c r="I51" s="47"/>
      <c r="J51" s="3">
        <v>28.393386289499244</v>
      </c>
      <c r="K51" s="4">
        <f t="shared" si="4"/>
        <v>0</v>
      </c>
    </row>
    <row r="52" spans="1:11">
      <c r="A52" s="26"/>
      <c r="B52" s="27">
        <v>306</v>
      </c>
      <c r="C52" s="26" t="s">
        <v>37</v>
      </c>
      <c r="D52" s="42">
        <v>1986</v>
      </c>
      <c r="E52" s="43">
        <v>272</v>
      </c>
      <c r="F52" s="44">
        <v>30</v>
      </c>
      <c r="G52" s="45">
        <v>44</v>
      </c>
      <c r="H52" s="46">
        <f t="shared" si="5"/>
        <v>22</v>
      </c>
      <c r="I52" s="47">
        <v>6.8</v>
      </c>
      <c r="J52" s="3">
        <v>20.510213775558924</v>
      </c>
      <c r="K52" s="4">
        <f t="shared" si="4"/>
        <v>451224.70306229632</v>
      </c>
    </row>
    <row r="53" spans="1:11">
      <c r="A53" s="26"/>
      <c r="B53" s="27">
        <v>307</v>
      </c>
      <c r="C53" s="26" t="s">
        <v>639</v>
      </c>
      <c r="D53" s="42">
        <v>1988</v>
      </c>
      <c r="E53" s="43">
        <v>478</v>
      </c>
      <c r="F53" s="44">
        <v>77</v>
      </c>
      <c r="G53" s="45">
        <v>108</v>
      </c>
      <c r="H53" s="46">
        <f t="shared" si="5"/>
        <v>54</v>
      </c>
      <c r="I53" s="47">
        <v>4.9000000000000004</v>
      </c>
      <c r="J53" s="3">
        <v>8.7848743758049217</v>
      </c>
      <c r="K53" s="4">
        <f t="shared" si="4"/>
        <v>474383.21629346575</v>
      </c>
    </row>
    <row r="54" spans="1:11">
      <c r="A54" s="26"/>
      <c r="B54" s="27">
        <v>308</v>
      </c>
      <c r="C54" s="26" t="s">
        <v>312</v>
      </c>
      <c r="D54" s="42">
        <v>1986</v>
      </c>
      <c r="E54" s="43">
        <v>139</v>
      </c>
      <c r="F54" s="44">
        <v>16</v>
      </c>
      <c r="G54" s="45">
        <v>156</v>
      </c>
      <c r="H54" s="46">
        <f t="shared" si="5"/>
        <v>78</v>
      </c>
      <c r="I54" s="47">
        <v>3.7</v>
      </c>
      <c r="J54" s="3">
        <v>4.4382295868952824</v>
      </c>
      <c r="K54" s="4">
        <f t="shared" si="4"/>
        <v>346181.90777783201</v>
      </c>
    </row>
    <row r="55" spans="1:11">
      <c r="A55" s="26"/>
      <c r="B55" s="27">
        <v>309</v>
      </c>
      <c r="C55" s="26" t="s">
        <v>640</v>
      </c>
      <c r="D55" s="42">
        <v>1987</v>
      </c>
      <c r="E55" s="43">
        <v>35</v>
      </c>
      <c r="F55" s="44">
        <v>1</v>
      </c>
      <c r="G55" s="45">
        <v>4</v>
      </c>
      <c r="H55" s="46">
        <f t="shared" si="5"/>
        <v>2</v>
      </c>
      <c r="I55" s="47">
        <v>3.6</v>
      </c>
      <c r="J55" s="3">
        <v>14.012090551638849</v>
      </c>
      <c r="K55" s="4">
        <f t="shared" si="4"/>
        <v>28024.181103277697</v>
      </c>
    </row>
    <row r="56" spans="1:11">
      <c r="A56" s="26"/>
      <c r="B56" s="27">
        <v>310</v>
      </c>
      <c r="C56" s="26" t="s">
        <v>400</v>
      </c>
      <c r="D56" s="42">
        <v>1987</v>
      </c>
      <c r="E56" s="43">
        <v>348</v>
      </c>
      <c r="F56" s="44">
        <v>46</v>
      </c>
      <c r="G56" s="45">
        <v>86</v>
      </c>
      <c r="H56" s="46">
        <f t="shared" si="5"/>
        <v>43</v>
      </c>
      <c r="I56" s="47">
        <v>13.1</v>
      </c>
      <c r="J56" s="3">
        <v>9.9780793174461451</v>
      </c>
      <c r="K56" s="4">
        <f t="shared" si="4"/>
        <v>429057.41065018426</v>
      </c>
    </row>
    <row r="57" spans="1:11">
      <c r="A57" s="26"/>
      <c r="B57" s="27">
        <v>312</v>
      </c>
      <c r="C57" s="26" t="s">
        <v>641</v>
      </c>
      <c r="D57" s="42">
        <v>1985</v>
      </c>
      <c r="E57" s="43">
        <v>109</v>
      </c>
      <c r="F57" s="44">
        <v>8</v>
      </c>
      <c r="G57" s="45">
        <v>204</v>
      </c>
      <c r="H57" s="46">
        <f t="shared" si="5"/>
        <v>102</v>
      </c>
      <c r="I57" s="47">
        <v>2.2000000000000002</v>
      </c>
      <c r="J57" s="3">
        <v>12.543740410830381</v>
      </c>
      <c r="K57" s="4">
        <f t="shared" si="4"/>
        <v>1279461.5219046988</v>
      </c>
    </row>
    <row r="58" spans="1:11">
      <c r="A58" s="26"/>
      <c r="B58" s="27"/>
      <c r="C58" s="26"/>
      <c r="D58" s="42"/>
      <c r="E58" s="43"/>
      <c r="F58" s="44"/>
      <c r="G58" s="45"/>
      <c r="H58" s="46"/>
      <c r="I58" s="47"/>
    </row>
    <row r="59" spans="1:11">
      <c r="A59" s="12" t="s">
        <v>642</v>
      </c>
      <c r="B59" s="13"/>
      <c r="C59" s="12"/>
      <c r="D59" s="48"/>
      <c r="E59" s="49">
        <f>SUM(E46:E58)</f>
        <v>3543</v>
      </c>
      <c r="F59" s="49">
        <f>SUM(F46:F58)</f>
        <v>422</v>
      </c>
      <c r="G59" s="56">
        <f t="shared" ref="G59" si="6">SUM(G46:G58)</f>
        <v>957</v>
      </c>
      <c r="H59" s="51">
        <f>SUM(H46:H57)</f>
        <v>478.5</v>
      </c>
      <c r="I59" s="51">
        <f>SUM(I46:I57)</f>
        <v>122.5</v>
      </c>
      <c r="J59" s="41">
        <v>9.4604122896800238</v>
      </c>
      <c r="K59" s="4">
        <f>SUM(K46:K58)</f>
        <v>4526807.2806118913</v>
      </c>
    </row>
    <row r="60" spans="1:11">
      <c r="A60" s="9"/>
      <c r="B60" s="10"/>
      <c r="C60" s="9"/>
      <c r="D60" s="42"/>
      <c r="E60" s="43"/>
      <c r="F60" s="44"/>
      <c r="G60" s="45"/>
      <c r="H60" s="46"/>
      <c r="I60" s="47"/>
    </row>
    <row r="61" spans="1:11">
      <c r="A61" s="9"/>
      <c r="B61" s="10"/>
      <c r="C61" s="9"/>
      <c r="D61" s="42"/>
      <c r="E61" s="43"/>
      <c r="F61" s="43"/>
      <c r="G61" s="45"/>
      <c r="H61" s="46"/>
      <c r="I61" s="47"/>
    </row>
    <row r="62" spans="1:11">
      <c r="A62" s="26" t="s">
        <v>643</v>
      </c>
      <c r="B62" s="27">
        <v>401</v>
      </c>
      <c r="C62" s="26" t="s">
        <v>48</v>
      </c>
      <c r="D62" s="42">
        <v>1986</v>
      </c>
      <c r="E62" s="44">
        <v>491</v>
      </c>
      <c r="F62" s="44">
        <v>24</v>
      </c>
      <c r="G62" s="45">
        <v>32</v>
      </c>
      <c r="H62" s="46">
        <f>+G62/2</f>
        <v>16</v>
      </c>
      <c r="I62" s="47">
        <v>4.3</v>
      </c>
      <c r="J62" s="3">
        <v>10.624688665972457</v>
      </c>
      <c r="K62" s="4">
        <f t="shared" ref="K62:K73" si="7">(H62*1000)*J62</f>
        <v>169995.01865555931</v>
      </c>
    </row>
    <row r="63" spans="1:11">
      <c r="A63" s="26"/>
      <c r="B63" s="27">
        <v>402</v>
      </c>
      <c r="C63" s="26" t="s">
        <v>206</v>
      </c>
      <c r="D63" s="42">
        <v>2010</v>
      </c>
      <c r="E63" s="44">
        <v>516.1</v>
      </c>
      <c r="F63" s="44">
        <v>28</v>
      </c>
      <c r="G63" s="45">
        <v>48</v>
      </c>
      <c r="H63" s="46">
        <f t="shared" ref="H63:H73" si="8">+G63/2</f>
        <v>24</v>
      </c>
      <c r="I63" s="47">
        <v>12.3</v>
      </c>
      <c r="J63" s="3">
        <v>22.090123558326699</v>
      </c>
      <c r="K63" s="4">
        <f t="shared" si="7"/>
        <v>530162.96539984073</v>
      </c>
    </row>
    <row r="64" spans="1:11">
      <c r="A64" s="26"/>
      <c r="B64" s="27">
        <v>403</v>
      </c>
      <c r="C64" s="26" t="s">
        <v>644</v>
      </c>
      <c r="D64" s="42">
        <v>1990</v>
      </c>
      <c r="E64" s="44">
        <v>279</v>
      </c>
      <c r="F64" s="44">
        <v>21</v>
      </c>
      <c r="G64" s="45">
        <v>59</v>
      </c>
      <c r="H64" s="46">
        <f t="shared" si="8"/>
        <v>29.5</v>
      </c>
      <c r="I64" s="47">
        <v>10.6</v>
      </c>
      <c r="J64" s="3">
        <v>17.513757711043798</v>
      </c>
      <c r="K64" s="4">
        <f t="shared" si="7"/>
        <v>516655.85247579205</v>
      </c>
    </row>
    <row r="65" spans="1:11">
      <c r="A65" s="26"/>
      <c r="B65" s="27">
        <v>415</v>
      </c>
      <c r="C65" s="26" t="s">
        <v>211</v>
      </c>
      <c r="D65" s="42">
        <v>2003</v>
      </c>
      <c r="E65" s="44">
        <v>550</v>
      </c>
      <c r="F65" s="44">
        <v>11</v>
      </c>
      <c r="G65" s="45">
        <v>34</v>
      </c>
      <c r="H65" s="46">
        <f t="shared" si="8"/>
        <v>17</v>
      </c>
      <c r="I65" s="47">
        <v>16.100000000000001</v>
      </c>
      <c r="J65" s="3">
        <v>17.114468001770899</v>
      </c>
      <c r="K65" s="4">
        <f t="shared" si="7"/>
        <v>290945.9560301053</v>
      </c>
    </row>
    <row r="66" spans="1:11">
      <c r="A66" s="26"/>
      <c r="B66" s="27">
        <v>413</v>
      </c>
      <c r="C66" s="26" t="s">
        <v>645</v>
      </c>
      <c r="D66" s="42">
        <v>1987</v>
      </c>
      <c r="E66" s="44">
        <v>503</v>
      </c>
      <c r="F66" s="44">
        <v>31</v>
      </c>
      <c r="G66" s="45">
        <v>43</v>
      </c>
      <c r="H66" s="46">
        <f t="shared" si="8"/>
        <v>21.5</v>
      </c>
      <c r="I66" s="47">
        <v>7.6</v>
      </c>
      <c r="J66" s="3">
        <v>4.7339739369121396</v>
      </c>
      <c r="K66" s="4">
        <f t="shared" si="7"/>
        <v>101780.439643611</v>
      </c>
    </row>
    <row r="67" spans="1:11">
      <c r="A67" s="26"/>
      <c r="B67" s="27">
        <v>407</v>
      </c>
      <c r="C67" s="26" t="s">
        <v>646</v>
      </c>
      <c r="D67" s="42">
        <v>1986</v>
      </c>
      <c r="E67" s="44">
        <v>300.10000000000002</v>
      </c>
      <c r="F67" s="44">
        <v>26</v>
      </c>
      <c r="G67" s="45">
        <v>41</v>
      </c>
      <c r="H67" s="46">
        <f t="shared" si="8"/>
        <v>20.5</v>
      </c>
      <c r="I67" s="47">
        <v>10.1</v>
      </c>
      <c r="J67" s="3">
        <v>29.113330967231615</v>
      </c>
      <c r="K67" s="4">
        <f t="shared" si="7"/>
        <v>596823.28482824808</v>
      </c>
    </row>
    <row r="68" spans="1:11">
      <c r="A68" s="26"/>
      <c r="B68" s="27">
        <v>408</v>
      </c>
      <c r="C68" s="26" t="s">
        <v>647</v>
      </c>
      <c r="D68" s="42">
        <v>1986</v>
      </c>
      <c r="E68" s="44">
        <v>79.900000000000006</v>
      </c>
      <c r="F68" s="44">
        <v>3</v>
      </c>
      <c r="G68" s="45">
        <v>10</v>
      </c>
      <c r="H68" s="46">
        <f t="shared" si="8"/>
        <v>5</v>
      </c>
      <c r="I68" s="47">
        <v>3.9</v>
      </c>
      <c r="J68" s="3">
        <v>47.363921828082852</v>
      </c>
      <c r="K68" s="4">
        <f t="shared" si="7"/>
        <v>236819.60914041425</v>
      </c>
    </row>
    <row r="69" spans="1:11">
      <c r="A69" s="26"/>
      <c r="B69" s="27">
        <v>417</v>
      </c>
      <c r="C69" s="26" t="s">
        <v>648</v>
      </c>
      <c r="D69" s="42">
        <v>2004</v>
      </c>
      <c r="E69" s="44">
        <v>71</v>
      </c>
      <c r="F69" s="44">
        <v>3</v>
      </c>
      <c r="G69" s="45">
        <v>8</v>
      </c>
      <c r="H69" s="46">
        <f t="shared" si="8"/>
        <v>4</v>
      </c>
      <c r="I69" s="47">
        <v>3.2</v>
      </c>
      <c r="J69" s="3">
        <v>17.946727110274146</v>
      </c>
      <c r="K69" s="4">
        <f t="shared" si="7"/>
        <v>71786.908441096588</v>
      </c>
    </row>
    <row r="70" spans="1:11">
      <c r="A70" s="26"/>
      <c r="B70" s="27">
        <v>410</v>
      </c>
      <c r="C70" s="26" t="s">
        <v>649</v>
      </c>
      <c r="D70" s="42">
        <v>1986</v>
      </c>
      <c r="E70" s="44">
        <v>132.69999999999999</v>
      </c>
      <c r="F70" s="44">
        <v>6</v>
      </c>
      <c r="G70" s="45">
        <v>26</v>
      </c>
      <c r="H70" s="46">
        <f t="shared" si="8"/>
        <v>13</v>
      </c>
      <c r="I70" s="47">
        <v>4.0999999999999996</v>
      </c>
      <c r="J70" s="3">
        <v>10.281903633722088</v>
      </c>
      <c r="K70" s="4">
        <f t="shared" si="7"/>
        <v>133664.74723838715</v>
      </c>
    </row>
    <row r="71" spans="1:11">
      <c r="A71" s="26"/>
      <c r="B71" s="27">
        <v>412</v>
      </c>
      <c r="C71" s="26" t="s">
        <v>650</v>
      </c>
      <c r="D71" s="42">
        <v>2003</v>
      </c>
      <c r="E71" s="44">
        <v>330</v>
      </c>
      <c r="F71" s="44">
        <v>32.5</v>
      </c>
      <c r="G71" s="45">
        <v>42</v>
      </c>
      <c r="H71" s="46">
        <f t="shared" si="8"/>
        <v>21</v>
      </c>
      <c r="I71" s="47">
        <v>18.8</v>
      </c>
      <c r="J71" s="3">
        <v>3.2748927907232761</v>
      </c>
      <c r="K71" s="4">
        <f t="shared" si="7"/>
        <v>68772.748605188797</v>
      </c>
    </row>
    <row r="72" spans="1:11">
      <c r="A72" s="26"/>
      <c r="B72" s="27">
        <v>414</v>
      </c>
      <c r="C72" s="26" t="s">
        <v>651</v>
      </c>
      <c r="D72" s="42">
        <v>2012</v>
      </c>
      <c r="E72" s="44">
        <v>141.5</v>
      </c>
      <c r="F72" s="44">
        <v>5</v>
      </c>
      <c r="G72" s="45">
        <v>8</v>
      </c>
      <c r="H72" s="46">
        <f t="shared" si="8"/>
        <v>4</v>
      </c>
      <c r="I72" s="47">
        <v>6</v>
      </c>
      <c r="J72" s="3">
        <v>21.553133653862488</v>
      </c>
      <c r="K72" s="4">
        <f t="shared" si="7"/>
        <v>86212.534615449957</v>
      </c>
    </row>
    <row r="73" spans="1:11">
      <c r="A73" s="26"/>
      <c r="B73" s="27">
        <v>419</v>
      </c>
      <c r="C73" s="26" t="s">
        <v>652</v>
      </c>
      <c r="D73" s="42">
        <v>2003</v>
      </c>
      <c r="E73" s="44">
        <v>68</v>
      </c>
      <c r="F73" s="44">
        <v>3</v>
      </c>
      <c r="G73" s="45">
        <v>10</v>
      </c>
      <c r="H73" s="46">
        <f t="shared" si="8"/>
        <v>5</v>
      </c>
      <c r="I73" s="47">
        <v>12</v>
      </c>
      <c r="J73" s="3">
        <v>34.539232419547076</v>
      </c>
      <c r="K73" s="4">
        <f t="shared" si="7"/>
        <v>172696.16209773539</v>
      </c>
    </row>
    <row r="74" spans="1:11">
      <c r="A74" s="26"/>
      <c r="B74" s="27"/>
      <c r="C74" s="26"/>
      <c r="D74" s="42"/>
      <c r="E74" s="44"/>
      <c r="F74" s="44"/>
      <c r="G74" s="45"/>
      <c r="H74" s="46"/>
      <c r="I74" s="47"/>
    </row>
    <row r="75" spans="1:11">
      <c r="A75" s="26"/>
      <c r="B75" s="27"/>
      <c r="C75" s="26"/>
      <c r="D75" s="42"/>
      <c r="E75" s="43"/>
      <c r="F75" s="44"/>
      <c r="G75" s="45"/>
      <c r="H75" s="46"/>
      <c r="I75" s="47"/>
    </row>
    <row r="76" spans="1:11">
      <c r="A76" s="12" t="s">
        <v>653</v>
      </c>
      <c r="B76" s="13"/>
      <c r="C76" s="12"/>
      <c r="D76" s="48"/>
      <c r="E76" s="49">
        <f>SUM(E62:E75)</f>
        <v>3462.2999999999997</v>
      </c>
      <c r="F76" s="49">
        <f>SUM(F62:F75)</f>
        <v>193.5</v>
      </c>
      <c r="G76" s="56">
        <f>SUM(G62:G75)</f>
        <v>361</v>
      </c>
      <c r="H76" s="51">
        <f>SUM(H62:H74)</f>
        <v>180.5</v>
      </c>
      <c r="I76" s="52">
        <f>+SUM(I62:I73)</f>
        <v>109</v>
      </c>
      <c r="J76" s="41">
        <v>16.489286577127029</v>
      </c>
      <c r="K76" s="4">
        <f>SUM(K62:K75)</f>
        <v>2976316.227171429</v>
      </c>
    </row>
    <row r="77" spans="1:11">
      <c r="A77" s="9"/>
      <c r="B77" s="10"/>
      <c r="C77" s="9"/>
      <c r="D77" s="42"/>
      <c r="E77" s="43"/>
      <c r="F77" s="44"/>
      <c r="G77" s="45"/>
      <c r="H77" s="46"/>
      <c r="I77" s="47"/>
    </row>
    <row r="78" spans="1:11">
      <c r="A78" s="9"/>
      <c r="B78" s="10"/>
      <c r="C78" s="9"/>
      <c r="D78" s="42"/>
      <c r="E78" s="43"/>
      <c r="F78" s="44"/>
      <c r="G78" s="45"/>
      <c r="H78" s="46"/>
      <c r="I78" s="47"/>
    </row>
    <row r="79" spans="1:11">
      <c r="A79" s="26" t="s">
        <v>654</v>
      </c>
      <c r="B79" s="27">
        <v>501</v>
      </c>
      <c r="C79" s="26" t="s">
        <v>655</v>
      </c>
      <c r="D79" s="57">
        <v>2006</v>
      </c>
      <c r="E79" s="58">
        <v>0</v>
      </c>
      <c r="F79" s="44">
        <v>0</v>
      </c>
      <c r="G79" s="45">
        <v>0</v>
      </c>
      <c r="H79" s="47">
        <v>0.2</v>
      </c>
      <c r="I79" s="47">
        <v>0.2</v>
      </c>
      <c r="J79" s="3">
        <v>62.249071329406028</v>
      </c>
      <c r="K79" s="4">
        <f t="shared" ref="K79:K96" si="9">(H79*1000)*J79</f>
        <v>12449.814265881205</v>
      </c>
    </row>
    <row r="80" spans="1:11">
      <c r="A80" s="26"/>
      <c r="B80" s="27">
        <v>502</v>
      </c>
      <c r="C80" s="26" t="s">
        <v>656</v>
      </c>
      <c r="D80" s="57">
        <v>2006</v>
      </c>
      <c r="E80" s="58">
        <v>0</v>
      </c>
      <c r="F80" s="44">
        <v>0</v>
      </c>
      <c r="G80" s="45">
        <v>0</v>
      </c>
      <c r="H80" s="47">
        <v>0.1</v>
      </c>
      <c r="I80" s="47">
        <v>0.1</v>
      </c>
      <c r="J80" s="3">
        <v>50</v>
      </c>
      <c r="K80" s="4">
        <f t="shared" si="9"/>
        <v>5000</v>
      </c>
    </row>
    <row r="81" spans="1:11">
      <c r="A81" s="26"/>
      <c r="B81" s="27">
        <v>503</v>
      </c>
      <c r="C81" s="26" t="s">
        <v>657</v>
      </c>
      <c r="D81" s="59" t="s">
        <v>658</v>
      </c>
      <c r="E81" s="58">
        <v>307.61500000000001</v>
      </c>
      <c r="F81" s="44">
        <v>137</v>
      </c>
      <c r="G81" s="45">
        <v>150.9</v>
      </c>
      <c r="H81" s="46">
        <f t="shared" ref="H81:H96" si="10">+G81/2</f>
        <v>75.45</v>
      </c>
      <c r="I81" s="47">
        <v>24.8</v>
      </c>
      <c r="J81" s="3">
        <v>25.835946879211075</v>
      </c>
      <c r="K81" s="4">
        <f t="shared" si="9"/>
        <v>1949322.1920364755</v>
      </c>
    </row>
    <row r="82" spans="1:11">
      <c r="A82" s="26"/>
      <c r="B82" s="27">
        <v>504</v>
      </c>
      <c r="C82" s="26" t="s">
        <v>86</v>
      </c>
      <c r="D82" s="59" t="s">
        <v>659</v>
      </c>
      <c r="E82" s="58">
        <v>75.2</v>
      </c>
      <c r="F82" s="44">
        <v>7.1</v>
      </c>
      <c r="G82" s="45">
        <v>14.8</v>
      </c>
      <c r="H82" s="46">
        <f t="shared" si="10"/>
        <v>7.4</v>
      </c>
      <c r="I82" s="47">
        <v>6.1</v>
      </c>
      <c r="J82" s="3">
        <v>26.387770366710583</v>
      </c>
      <c r="K82" s="4">
        <f t="shared" si="9"/>
        <v>195269.50071365832</v>
      </c>
    </row>
    <row r="83" spans="1:11">
      <c r="A83" s="26"/>
      <c r="B83" s="27">
        <v>505</v>
      </c>
      <c r="C83" s="26" t="s">
        <v>445</v>
      </c>
      <c r="D83" s="57">
        <v>1995</v>
      </c>
      <c r="E83" s="58">
        <v>354</v>
      </c>
      <c r="F83" s="44">
        <v>51</v>
      </c>
      <c r="G83" s="45">
        <v>129</v>
      </c>
      <c r="H83" s="46">
        <f t="shared" si="10"/>
        <v>64.5</v>
      </c>
      <c r="I83" s="47">
        <v>31</v>
      </c>
      <c r="J83" s="3">
        <v>50.179171594603588</v>
      </c>
      <c r="K83" s="4">
        <f t="shared" si="9"/>
        <v>3236556.5678519313</v>
      </c>
    </row>
    <row r="84" spans="1:11">
      <c r="A84" s="26"/>
      <c r="B84" s="27"/>
      <c r="C84" s="26" t="s">
        <v>660</v>
      </c>
      <c r="D84" s="59">
        <v>1988</v>
      </c>
      <c r="E84" s="58">
        <v>0</v>
      </c>
      <c r="F84" s="44">
        <v>0</v>
      </c>
      <c r="G84" s="45">
        <v>0</v>
      </c>
      <c r="H84" s="46">
        <f t="shared" si="10"/>
        <v>0</v>
      </c>
      <c r="I84" s="47"/>
      <c r="K84" s="4">
        <f t="shared" si="9"/>
        <v>0</v>
      </c>
    </row>
    <row r="85" spans="1:11">
      <c r="A85" s="26"/>
      <c r="B85" s="27">
        <v>506</v>
      </c>
      <c r="C85" s="26" t="s">
        <v>89</v>
      </c>
      <c r="D85" s="59" t="s">
        <v>661</v>
      </c>
      <c r="E85" s="58">
        <v>596.34100000000001</v>
      </c>
      <c r="F85" s="44">
        <v>96</v>
      </c>
      <c r="G85" s="45">
        <v>139</v>
      </c>
      <c r="H85" s="46">
        <f t="shared" si="10"/>
        <v>69.5</v>
      </c>
      <c r="I85" s="47">
        <v>39.700000000000003</v>
      </c>
      <c r="J85" s="3">
        <v>54.209025557338236</v>
      </c>
      <c r="K85" s="4">
        <f t="shared" si="9"/>
        <v>3767527.2762350072</v>
      </c>
    </row>
    <row r="86" spans="1:11">
      <c r="A86" s="26"/>
      <c r="B86" s="27">
        <v>507</v>
      </c>
      <c r="C86" s="26" t="s">
        <v>662</v>
      </c>
      <c r="D86" s="57">
        <v>2006</v>
      </c>
      <c r="E86" s="58">
        <v>0</v>
      </c>
      <c r="F86" s="44">
        <v>0</v>
      </c>
      <c r="G86" s="45">
        <v>0</v>
      </c>
      <c r="H86" s="47">
        <v>0.3</v>
      </c>
      <c r="I86" s="47">
        <v>0.3</v>
      </c>
      <c r="J86" s="3">
        <v>17.447154471544714</v>
      </c>
      <c r="K86" s="4">
        <f t="shared" si="9"/>
        <v>5234.1463414634145</v>
      </c>
    </row>
    <row r="87" spans="1:11">
      <c r="A87" s="26"/>
      <c r="B87" s="27">
        <v>508</v>
      </c>
      <c r="C87" s="26" t="s">
        <v>93</v>
      </c>
      <c r="D87" s="57">
        <v>1995</v>
      </c>
      <c r="E87" s="58">
        <v>61</v>
      </c>
      <c r="F87" s="44">
        <v>14</v>
      </c>
      <c r="G87" s="45">
        <v>19</v>
      </c>
      <c r="H87" s="46">
        <f t="shared" si="10"/>
        <v>9.5</v>
      </c>
      <c r="I87" s="47">
        <v>5.4</v>
      </c>
      <c r="J87" s="3">
        <v>15.23282048876589</v>
      </c>
      <c r="K87" s="4">
        <f t="shared" si="9"/>
        <v>144711.79464327596</v>
      </c>
    </row>
    <row r="88" spans="1:11">
      <c r="A88" s="26"/>
      <c r="B88" s="27">
        <v>509</v>
      </c>
      <c r="C88" s="26" t="s">
        <v>94</v>
      </c>
      <c r="D88" s="59" t="s">
        <v>663</v>
      </c>
      <c r="E88" s="58">
        <v>518.92999999999995</v>
      </c>
      <c r="F88" s="44">
        <v>45.5</v>
      </c>
      <c r="G88" s="45">
        <v>56.3</v>
      </c>
      <c r="H88" s="46">
        <f t="shared" si="10"/>
        <v>28.15</v>
      </c>
      <c r="I88" s="47">
        <v>12</v>
      </c>
      <c r="J88" s="3">
        <v>13.679535926331072</v>
      </c>
      <c r="K88" s="4">
        <f t="shared" si="9"/>
        <v>385078.9363262197</v>
      </c>
    </row>
    <row r="89" spans="1:11">
      <c r="A89" s="26"/>
      <c r="B89" s="27">
        <v>511</v>
      </c>
      <c r="C89" s="26" t="s">
        <v>100</v>
      </c>
      <c r="D89" s="59" t="s">
        <v>659</v>
      </c>
      <c r="E89" s="58">
        <v>898.93200000000002</v>
      </c>
      <c r="F89" s="44">
        <v>265.5</v>
      </c>
      <c r="G89" s="45">
        <v>324</v>
      </c>
      <c r="H89" s="46">
        <f t="shared" si="10"/>
        <v>162</v>
      </c>
      <c r="I89" s="47">
        <v>36</v>
      </c>
      <c r="J89" s="3">
        <v>30.640998284603647</v>
      </c>
      <c r="K89" s="4">
        <f t="shared" si="9"/>
        <v>4963841.7221057909</v>
      </c>
    </row>
    <row r="90" spans="1:11">
      <c r="A90" s="26"/>
      <c r="B90" s="27">
        <v>512</v>
      </c>
      <c r="C90" s="26" t="s">
        <v>102</v>
      </c>
      <c r="D90" s="57">
        <v>2006</v>
      </c>
      <c r="E90" s="58">
        <v>0</v>
      </c>
      <c r="F90" s="44">
        <v>0</v>
      </c>
      <c r="G90" s="45">
        <v>0</v>
      </c>
      <c r="H90" s="47">
        <v>3</v>
      </c>
      <c r="I90" s="47">
        <v>3</v>
      </c>
      <c r="J90" s="3">
        <v>24.417328706663014</v>
      </c>
      <c r="K90" s="4">
        <f t="shared" si="9"/>
        <v>73251.986119989044</v>
      </c>
    </row>
    <row r="91" spans="1:11">
      <c r="A91" s="26"/>
      <c r="B91" s="27">
        <v>513</v>
      </c>
      <c r="C91" s="26" t="s">
        <v>664</v>
      </c>
      <c r="D91" s="59" t="s">
        <v>659</v>
      </c>
      <c r="E91" s="58">
        <v>345</v>
      </c>
      <c r="F91" s="44">
        <v>97</v>
      </c>
      <c r="G91" s="45">
        <v>158.6</v>
      </c>
      <c r="H91" s="46">
        <f t="shared" si="10"/>
        <v>79.3</v>
      </c>
      <c r="I91" s="47">
        <v>4.5999999999999996</v>
      </c>
      <c r="J91" s="3">
        <v>18.736904049310017</v>
      </c>
      <c r="K91" s="4">
        <f t="shared" si="9"/>
        <v>1485836.4911102843</v>
      </c>
    </row>
    <row r="92" spans="1:11">
      <c r="A92" s="26"/>
      <c r="B92" s="27">
        <v>514</v>
      </c>
      <c r="C92" s="26" t="s">
        <v>665</v>
      </c>
      <c r="D92" s="57">
        <v>1995</v>
      </c>
      <c r="E92" s="58">
        <v>530</v>
      </c>
      <c r="F92" s="44">
        <v>82</v>
      </c>
      <c r="G92" s="45">
        <v>107</v>
      </c>
      <c r="H92" s="46">
        <f t="shared" si="10"/>
        <v>53.5</v>
      </c>
      <c r="I92" s="47">
        <v>48</v>
      </c>
      <c r="J92" s="3">
        <v>54.808668558991414</v>
      </c>
      <c r="K92" s="4">
        <f t="shared" si="9"/>
        <v>2932263.7679060404</v>
      </c>
    </row>
    <row r="93" spans="1:11">
      <c r="A93" s="26"/>
      <c r="B93" s="27">
        <v>515</v>
      </c>
      <c r="C93" s="26" t="s">
        <v>107</v>
      </c>
      <c r="D93" s="59" t="s">
        <v>666</v>
      </c>
      <c r="E93" s="58">
        <v>328.9</v>
      </c>
      <c r="F93" s="44">
        <v>88</v>
      </c>
      <c r="G93" s="45">
        <v>106.7</v>
      </c>
      <c r="H93" s="46">
        <f t="shared" si="10"/>
        <v>53.35</v>
      </c>
      <c r="I93" s="47">
        <v>23.4</v>
      </c>
      <c r="J93" s="3">
        <v>14.114254273119807</v>
      </c>
      <c r="K93" s="4">
        <f t="shared" si="9"/>
        <v>752995.46547094174</v>
      </c>
    </row>
    <row r="94" spans="1:11">
      <c r="A94" s="26"/>
      <c r="B94" s="27">
        <v>510</v>
      </c>
      <c r="C94" s="26" t="s">
        <v>667</v>
      </c>
      <c r="D94" s="57">
        <v>1995</v>
      </c>
      <c r="E94" s="58">
        <v>2.4</v>
      </c>
      <c r="F94" s="44">
        <v>3.1</v>
      </c>
      <c r="G94" s="45">
        <v>20</v>
      </c>
      <c r="H94" s="46">
        <f t="shared" si="10"/>
        <v>10</v>
      </c>
      <c r="I94" s="47">
        <v>2.4</v>
      </c>
      <c r="J94" s="3">
        <v>9.4258087756487523</v>
      </c>
      <c r="K94" s="4">
        <f t="shared" si="9"/>
        <v>94258.087756487526</v>
      </c>
    </row>
    <row r="95" spans="1:11">
      <c r="A95" s="26"/>
      <c r="B95" s="27">
        <v>516</v>
      </c>
      <c r="C95" s="26" t="s">
        <v>668</v>
      </c>
      <c r="D95" s="59" t="s">
        <v>663</v>
      </c>
      <c r="E95" s="58">
        <v>328.54199999999997</v>
      </c>
      <c r="F95" s="44">
        <v>88</v>
      </c>
      <c r="G95" s="45">
        <v>144</v>
      </c>
      <c r="H95" s="46">
        <f t="shared" si="10"/>
        <v>72</v>
      </c>
      <c r="I95" s="47">
        <v>33.5</v>
      </c>
      <c r="J95" s="3">
        <v>22.374953736929676</v>
      </c>
      <c r="K95" s="4">
        <f t="shared" si="9"/>
        <v>1610996.6690589366</v>
      </c>
    </row>
    <row r="96" spans="1:11">
      <c r="A96" s="26"/>
      <c r="B96" s="27">
        <v>517</v>
      </c>
      <c r="C96" s="26" t="s">
        <v>669</v>
      </c>
      <c r="D96" s="59" t="s">
        <v>670</v>
      </c>
      <c r="E96" s="58">
        <v>528.47400000000005</v>
      </c>
      <c r="F96" s="44">
        <v>142.30000000000001</v>
      </c>
      <c r="G96" s="45">
        <v>177</v>
      </c>
      <c r="H96" s="46">
        <f t="shared" si="10"/>
        <v>88.5</v>
      </c>
      <c r="I96" s="47">
        <v>22.9</v>
      </c>
      <c r="J96" s="3">
        <v>39.744577109121465</v>
      </c>
      <c r="K96" s="4">
        <f t="shared" si="9"/>
        <v>3517395.0741572496</v>
      </c>
    </row>
    <row r="97" spans="1:11">
      <c r="A97" s="26"/>
      <c r="B97" s="27"/>
      <c r="C97" s="26"/>
      <c r="D97" s="42"/>
      <c r="E97" s="43"/>
      <c r="F97" s="44"/>
      <c r="G97" s="45"/>
      <c r="H97" s="46"/>
      <c r="I97" s="47"/>
    </row>
    <row r="98" spans="1:11">
      <c r="A98" s="12" t="s">
        <v>671</v>
      </c>
      <c r="B98" s="13"/>
      <c r="C98" s="12"/>
      <c r="D98" s="60" t="s">
        <v>616</v>
      </c>
      <c r="E98" s="49">
        <f t="shared" ref="E98:G98" si="11">SUM(E79:E97)</f>
        <v>4875.3340000000007</v>
      </c>
      <c r="F98" s="49">
        <f t="shared" si="11"/>
        <v>1116.5</v>
      </c>
      <c r="G98" s="56">
        <f t="shared" si="11"/>
        <v>1546.3</v>
      </c>
      <c r="H98" s="51">
        <f>SUM(H79:H96)</f>
        <v>776.75000000000011</v>
      </c>
      <c r="I98" s="51">
        <f>SUM(I79:I96)</f>
        <v>293.39999999999998</v>
      </c>
      <c r="J98" s="41">
        <v>32.35531315365256</v>
      </c>
      <c r="K98" s="4">
        <f>SUM(K79:K96)</f>
        <v>25131989.492099632</v>
      </c>
    </row>
    <row r="99" spans="1:11">
      <c r="A99" s="9"/>
      <c r="B99" s="10"/>
      <c r="C99" s="9"/>
      <c r="D99" s="42"/>
      <c r="E99" s="43"/>
      <c r="F99" s="44"/>
      <c r="G99" s="45"/>
      <c r="H99" s="46"/>
      <c r="I99" s="47"/>
    </row>
    <row r="100" spans="1:11">
      <c r="A100" s="9"/>
      <c r="B100" s="10"/>
      <c r="C100" s="9"/>
      <c r="D100" s="42"/>
      <c r="E100" s="43"/>
      <c r="F100" s="43"/>
      <c r="G100" s="45"/>
      <c r="H100" s="46"/>
      <c r="I100" s="47"/>
    </row>
    <row r="101" spans="1:11">
      <c r="A101" s="26" t="s">
        <v>672</v>
      </c>
      <c r="B101" s="27">
        <v>621</v>
      </c>
      <c r="C101" s="26" t="s">
        <v>673</v>
      </c>
      <c r="D101" s="42">
        <v>1988</v>
      </c>
      <c r="E101" s="43">
        <v>616</v>
      </c>
      <c r="F101" s="44">
        <v>123</v>
      </c>
      <c r="G101" s="45">
        <v>208</v>
      </c>
      <c r="H101" s="46">
        <f>+G101/2</f>
        <v>104</v>
      </c>
      <c r="I101" s="47">
        <v>36.6</v>
      </c>
      <c r="J101" s="3">
        <v>61.011073029594947</v>
      </c>
      <c r="K101" s="4">
        <f t="shared" ref="K101:K116" si="12">(H101*1000)*J101</f>
        <v>6345151.5950778741</v>
      </c>
    </row>
    <row r="102" spans="1:11">
      <c r="A102" s="26"/>
      <c r="B102" s="27">
        <v>601</v>
      </c>
      <c r="C102" s="26" t="s">
        <v>441</v>
      </c>
      <c r="D102" s="57" t="s">
        <v>674</v>
      </c>
      <c r="E102" s="61">
        <v>184</v>
      </c>
      <c r="F102" s="44">
        <v>63</v>
      </c>
      <c r="G102" s="45">
        <v>117</v>
      </c>
      <c r="H102" s="46">
        <f t="shared" ref="H102:H116" si="13">+G102/2</f>
        <v>58.5</v>
      </c>
      <c r="I102" s="47">
        <v>60.5</v>
      </c>
      <c r="J102" s="3">
        <v>58.933482763533029</v>
      </c>
      <c r="K102" s="4">
        <f t="shared" si="12"/>
        <v>3447608.7416666821</v>
      </c>
    </row>
    <row r="103" spans="1:11">
      <c r="A103" s="26"/>
      <c r="B103" s="27">
        <v>602</v>
      </c>
      <c r="C103" s="26" t="s">
        <v>675</v>
      </c>
      <c r="D103" s="42">
        <v>1989</v>
      </c>
      <c r="E103" s="43">
        <v>805</v>
      </c>
      <c r="F103" s="44">
        <v>177</v>
      </c>
      <c r="G103" s="45">
        <v>267</v>
      </c>
      <c r="H103" s="46">
        <f t="shared" si="13"/>
        <v>133.5</v>
      </c>
      <c r="I103" s="47">
        <v>68.099999999999994</v>
      </c>
      <c r="J103" s="3">
        <v>22.048755001774776</v>
      </c>
      <c r="K103" s="4">
        <f t="shared" si="12"/>
        <v>2943508.7927369326</v>
      </c>
    </row>
    <row r="104" spans="1:11">
      <c r="A104" s="26"/>
      <c r="B104" s="27">
        <v>603</v>
      </c>
      <c r="C104" s="26" t="s">
        <v>676</v>
      </c>
      <c r="D104" s="57" t="s">
        <v>674</v>
      </c>
      <c r="E104" s="61">
        <v>299</v>
      </c>
      <c r="F104" s="44">
        <v>65</v>
      </c>
      <c r="G104" s="45">
        <v>363</v>
      </c>
      <c r="H104" s="46">
        <f t="shared" si="13"/>
        <v>181.5</v>
      </c>
      <c r="I104" s="47">
        <v>33.1</v>
      </c>
      <c r="J104" s="3">
        <v>69.302651829764258</v>
      </c>
      <c r="K104" s="4">
        <f t="shared" si="12"/>
        <v>12578431.307102213</v>
      </c>
    </row>
    <row r="105" spans="1:11">
      <c r="A105" s="26"/>
      <c r="B105" s="27">
        <v>604</v>
      </c>
      <c r="C105" s="26" t="s">
        <v>448</v>
      </c>
      <c r="D105" s="42">
        <v>1990</v>
      </c>
      <c r="E105" s="43">
        <v>836</v>
      </c>
      <c r="F105" s="44">
        <v>200</v>
      </c>
      <c r="G105" s="45">
        <v>198</v>
      </c>
      <c r="H105" s="46">
        <f t="shared" si="13"/>
        <v>99</v>
      </c>
      <c r="I105" s="47">
        <v>33.799999999999997</v>
      </c>
      <c r="J105" s="3">
        <v>108.98610070300049</v>
      </c>
      <c r="K105" s="4">
        <f t="shared" si="12"/>
        <v>10789623.969597049</v>
      </c>
    </row>
    <row r="106" spans="1:11">
      <c r="A106" s="26"/>
      <c r="B106" s="27">
        <v>605</v>
      </c>
      <c r="C106" s="26" t="s">
        <v>677</v>
      </c>
      <c r="D106" s="57" t="s">
        <v>674</v>
      </c>
      <c r="E106" s="61">
        <v>65</v>
      </c>
      <c r="F106" s="44">
        <v>7</v>
      </c>
      <c r="G106" s="45">
        <v>149</v>
      </c>
      <c r="H106" s="46">
        <f t="shared" si="13"/>
        <v>74.5</v>
      </c>
      <c r="I106" s="47">
        <v>3.2</v>
      </c>
      <c r="J106" s="3">
        <v>58.097797991093358</v>
      </c>
      <c r="K106" s="4">
        <f t="shared" si="12"/>
        <v>4328285.9503364554</v>
      </c>
    </row>
    <row r="107" spans="1:11">
      <c r="A107" s="26"/>
      <c r="B107" s="27">
        <v>606</v>
      </c>
      <c r="C107" s="26" t="s">
        <v>678</v>
      </c>
      <c r="D107" s="57" t="s">
        <v>674</v>
      </c>
      <c r="E107" s="61">
        <v>215</v>
      </c>
      <c r="F107" s="44">
        <v>65</v>
      </c>
      <c r="G107" s="45">
        <v>189</v>
      </c>
      <c r="H107" s="46">
        <f t="shared" si="13"/>
        <v>94.5</v>
      </c>
      <c r="I107" s="47">
        <v>38.5</v>
      </c>
      <c r="J107" s="3">
        <v>69.54799689892431</v>
      </c>
      <c r="K107" s="4">
        <f t="shared" si="12"/>
        <v>6572285.7069483474</v>
      </c>
    </row>
    <row r="108" spans="1:11">
      <c r="A108" s="26"/>
      <c r="B108" s="27">
        <v>607</v>
      </c>
      <c r="C108" s="26" t="s">
        <v>679</v>
      </c>
      <c r="D108" s="42">
        <v>1989</v>
      </c>
      <c r="E108" s="43">
        <v>494</v>
      </c>
      <c r="F108" s="44">
        <v>115</v>
      </c>
      <c r="G108" s="45">
        <v>99</v>
      </c>
      <c r="H108" s="46">
        <f t="shared" si="13"/>
        <v>49.5</v>
      </c>
      <c r="I108" s="47">
        <v>14.6</v>
      </c>
      <c r="J108" s="3">
        <v>20.713195427685903</v>
      </c>
      <c r="K108" s="4">
        <f t="shared" si="12"/>
        <v>1025303.1736704522</v>
      </c>
    </row>
    <row r="109" spans="1:11">
      <c r="A109" s="26"/>
      <c r="B109" s="27">
        <v>617</v>
      </c>
      <c r="C109" s="26" t="s">
        <v>680</v>
      </c>
      <c r="D109" s="57" t="s">
        <v>674</v>
      </c>
      <c r="E109" s="61">
        <v>375</v>
      </c>
      <c r="F109" s="44">
        <v>65</v>
      </c>
      <c r="G109" s="45">
        <v>247</v>
      </c>
      <c r="H109" s="46">
        <f t="shared" si="13"/>
        <v>123.5</v>
      </c>
      <c r="I109" s="47">
        <v>42.2</v>
      </c>
      <c r="J109" s="3">
        <v>47.446423880255551</v>
      </c>
      <c r="K109" s="4">
        <f t="shared" si="12"/>
        <v>5859633.3492115606</v>
      </c>
    </row>
    <row r="110" spans="1:11">
      <c r="A110" s="26"/>
      <c r="B110" s="27">
        <v>609</v>
      </c>
      <c r="C110" s="26" t="s">
        <v>681</v>
      </c>
      <c r="D110" s="57" t="s">
        <v>674</v>
      </c>
      <c r="E110" s="61">
        <v>65</v>
      </c>
      <c r="F110" s="44">
        <v>10</v>
      </c>
      <c r="G110" s="45">
        <v>149</v>
      </c>
      <c r="H110" s="46">
        <f t="shared" si="13"/>
        <v>74.5</v>
      </c>
      <c r="I110" s="47">
        <v>24.9</v>
      </c>
      <c r="J110" s="3">
        <v>62.716230725805559</v>
      </c>
      <c r="K110" s="4">
        <f t="shared" si="12"/>
        <v>4672359.189072514</v>
      </c>
    </row>
    <row r="111" spans="1:11">
      <c r="A111" s="26"/>
      <c r="B111" s="27">
        <v>610</v>
      </c>
      <c r="C111" s="26" t="s">
        <v>682</v>
      </c>
      <c r="D111" s="57" t="s">
        <v>674</v>
      </c>
      <c r="E111" s="61">
        <v>243</v>
      </c>
      <c r="F111" s="44">
        <v>50</v>
      </c>
      <c r="G111" s="45">
        <v>432</v>
      </c>
      <c r="H111" s="46">
        <f t="shared" si="13"/>
        <v>216</v>
      </c>
      <c r="I111" s="47">
        <v>35.799999999999997</v>
      </c>
      <c r="J111" s="3">
        <v>43.878093879384089</v>
      </c>
      <c r="K111" s="4">
        <f t="shared" si="12"/>
        <v>9477668.2779469639</v>
      </c>
    </row>
    <row r="112" spans="1:11">
      <c r="A112" s="26"/>
      <c r="B112" s="27">
        <v>612</v>
      </c>
      <c r="C112" s="26" t="s">
        <v>683</v>
      </c>
      <c r="D112" s="57" t="s">
        <v>674</v>
      </c>
      <c r="E112" s="61">
        <v>33</v>
      </c>
      <c r="F112" s="44">
        <v>12</v>
      </c>
      <c r="G112" s="45">
        <v>393</v>
      </c>
      <c r="H112" s="46">
        <f t="shared" si="13"/>
        <v>196.5</v>
      </c>
      <c r="I112" s="47">
        <v>43.2</v>
      </c>
      <c r="J112" s="3">
        <v>68.396525044800129</v>
      </c>
      <c r="K112" s="4">
        <f t="shared" si="12"/>
        <v>13439917.171303226</v>
      </c>
    </row>
    <row r="113" spans="1:11">
      <c r="A113" s="26"/>
      <c r="B113" s="27">
        <v>614</v>
      </c>
      <c r="C113" s="26" t="s">
        <v>452</v>
      </c>
      <c r="D113" s="42">
        <v>1990</v>
      </c>
      <c r="E113" s="43">
        <v>619</v>
      </c>
      <c r="F113" s="44">
        <v>124</v>
      </c>
      <c r="G113" s="45">
        <v>172</v>
      </c>
      <c r="H113" s="46">
        <f t="shared" si="13"/>
        <v>86</v>
      </c>
      <c r="I113" s="47">
        <v>31.4</v>
      </c>
      <c r="J113" s="3">
        <v>120.59718575694619</v>
      </c>
      <c r="K113" s="4">
        <f t="shared" si="12"/>
        <v>10371357.975097373</v>
      </c>
    </row>
    <row r="114" spans="1:11">
      <c r="A114" s="26"/>
      <c r="B114" s="27">
        <v>615</v>
      </c>
      <c r="C114" s="26" t="s">
        <v>684</v>
      </c>
      <c r="D114" s="57" t="s">
        <v>674</v>
      </c>
      <c r="E114" s="61">
        <v>266</v>
      </c>
      <c r="F114" s="44">
        <v>78</v>
      </c>
      <c r="G114" s="45">
        <v>360</v>
      </c>
      <c r="H114" s="46">
        <f t="shared" si="13"/>
        <v>180</v>
      </c>
      <c r="I114" s="47">
        <v>46.8</v>
      </c>
      <c r="J114" s="3">
        <v>74.750383552916475</v>
      </c>
      <c r="K114" s="4">
        <f t="shared" si="12"/>
        <v>13455069.039524965</v>
      </c>
    </row>
    <row r="115" spans="1:11">
      <c r="A115" s="26"/>
      <c r="B115" s="27">
        <v>616</v>
      </c>
      <c r="C115" s="26" t="s">
        <v>685</v>
      </c>
      <c r="D115" s="42">
        <v>1990</v>
      </c>
      <c r="E115" s="43">
        <v>837</v>
      </c>
      <c r="F115" s="44">
        <v>144</v>
      </c>
      <c r="G115" s="45">
        <v>220</v>
      </c>
      <c r="H115" s="46">
        <f t="shared" si="13"/>
        <v>110</v>
      </c>
      <c r="I115" s="47">
        <v>17.899999999999999</v>
      </c>
      <c r="J115" s="3">
        <v>44.447945338051348</v>
      </c>
      <c r="K115" s="4">
        <f t="shared" si="12"/>
        <v>4889273.9871856486</v>
      </c>
    </row>
    <row r="116" spans="1:11">
      <c r="A116" s="26"/>
      <c r="B116" s="27">
        <v>618</v>
      </c>
      <c r="C116" s="26" t="s">
        <v>686</v>
      </c>
      <c r="D116" s="57" t="s">
        <v>674</v>
      </c>
      <c r="E116" s="61">
        <v>431</v>
      </c>
      <c r="F116" s="44">
        <v>116</v>
      </c>
      <c r="G116" s="45">
        <v>519</v>
      </c>
      <c r="H116" s="46">
        <f t="shared" si="13"/>
        <v>259.5</v>
      </c>
      <c r="I116" s="47">
        <v>74.099999999999994</v>
      </c>
      <c r="J116" s="3">
        <v>65.823479288993795</v>
      </c>
      <c r="K116" s="4">
        <f t="shared" si="12"/>
        <v>17081192.875493892</v>
      </c>
    </row>
    <row r="117" spans="1:11">
      <c r="A117" s="26"/>
      <c r="B117" s="27"/>
      <c r="C117" s="26"/>
      <c r="D117" s="42"/>
      <c r="E117" s="43"/>
      <c r="F117" s="44"/>
      <c r="G117" s="45"/>
      <c r="H117" s="46"/>
      <c r="I117" s="47"/>
    </row>
    <row r="118" spans="1:11">
      <c r="A118" s="12" t="s">
        <v>687</v>
      </c>
      <c r="B118" s="13"/>
      <c r="C118" s="12"/>
      <c r="D118" s="48"/>
      <c r="E118" s="49">
        <f>SUM(E101:E117)</f>
        <v>6383</v>
      </c>
      <c r="F118" s="49">
        <f>SUM(F101:F117)</f>
        <v>1414</v>
      </c>
      <c r="G118" s="56">
        <f>SUM(G101:G117)</f>
        <v>4082</v>
      </c>
      <c r="H118" s="51">
        <f>SUM(H101:H116)</f>
        <v>2041</v>
      </c>
      <c r="I118" s="51">
        <f>SUM(I101:I116)</f>
        <v>604.69999999999993</v>
      </c>
      <c r="J118" s="41">
        <v>62.359956443886411</v>
      </c>
      <c r="K118" s="4">
        <f>SUM(K101:K117)</f>
        <v>127276671.10197216</v>
      </c>
    </row>
    <row r="119" spans="1:11">
      <c r="A119" s="9"/>
      <c r="B119" s="10"/>
      <c r="C119" s="9"/>
      <c r="D119" s="42"/>
      <c r="E119" s="43"/>
      <c r="F119" s="44" t="s">
        <v>616</v>
      </c>
      <c r="G119" s="45" t="s">
        <v>616</v>
      </c>
      <c r="H119" s="46"/>
      <c r="I119" s="47"/>
    </row>
    <row r="120" spans="1:11">
      <c r="A120" s="9"/>
      <c r="B120" s="10"/>
      <c r="C120" s="9"/>
      <c r="D120" s="42"/>
      <c r="E120" s="43"/>
      <c r="F120" s="43" t="s">
        <v>616</v>
      </c>
      <c r="G120" s="45" t="s">
        <v>616</v>
      </c>
      <c r="H120" s="46"/>
      <c r="I120" s="47"/>
    </row>
    <row r="121" spans="1:11">
      <c r="A121" s="26" t="s">
        <v>688</v>
      </c>
      <c r="B121" s="27">
        <v>801</v>
      </c>
      <c r="C121" s="26" t="s">
        <v>2</v>
      </c>
      <c r="D121" s="42">
        <v>2004</v>
      </c>
      <c r="E121" s="44">
        <v>389.5</v>
      </c>
      <c r="F121" s="62">
        <v>43</v>
      </c>
      <c r="G121" s="45">
        <v>85.5</v>
      </c>
      <c r="H121" s="46">
        <f>+G121/2</f>
        <v>42.75</v>
      </c>
      <c r="I121" s="47">
        <v>44.4</v>
      </c>
      <c r="J121" s="3">
        <v>82.719655413446844</v>
      </c>
      <c r="K121" s="4">
        <f t="shared" ref="K121:K135" si="14">(H121*1000)*J121</f>
        <v>3536265.2689248524</v>
      </c>
    </row>
    <row r="122" spans="1:11">
      <c r="A122" s="26"/>
      <c r="B122" s="27"/>
      <c r="C122" s="26" t="s">
        <v>689</v>
      </c>
      <c r="D122" s="42">
        <v>1997</v>
      </c>
      <c r="E122" s="44">
        <v>0</v>
      </c>
      <c r="F122" s="62">
        <v>0</v>
      </c>
      <c r="G122" s="45">
        <v>0</v>
      </c>
      <c r="H122" s="46" t="s">
        <v>690</v>
      </c>
      <c r="I122" s="47"/>
    </row>
    <row r="123" spans="1:11">
      <c r="A123" s="26"/>
      <c r="B123" s="27">
        <v>803</v>
      </c>
      <c r="C123" s="26" t="s">
        <v>691</v>
      </c>
      <c r="D123" s="42">
        <v>2004</v>
      </c>
      <c r="E123" s="44">
        <v>367.2</v>
      </c>
      <c r="F123" s="62">
        <v>60</v>
      </c>
      <c r="G123" s="45">
        <v>88</v>
      </c>
      <c r="H123" s="46">
        <f t="shared" ref="H123:H135" si="15">+G123/2</f>
        <v>44</v>
      </c>
      <c r="I123" s="47">
        <v>21.1</v>
      </c>
      <c r="J123" s="3">
        <v>37.188357814002636</v>
      </c>
      <c r="K123" s="4">
        <f t="shared" si="14"/>
        <v>1636287.7438161159</v>
      </c>
    </row>
    <row r="124" spans="1:11">
      <c r="A124" s="26"/>
      <c r="B124" s="27">
        <v>804</v>
      </c>
      <c r="C124" s="26" t="s">
        <v>5</v>
      </c>
      <c r="D124" s="42">
        <v>2004</v>
      </c>
      <c r="E124" s="44">
        <v>278.8</v>
      </c>
      <c r="F124" s="62">
        <v>22</v>
      </c>
      <c r="G124" s="45">
        <v>40.75</v>
      </c>
      <c r="H124" s="46">
        <f t="shared" si="15"/>
        <v>20.375</v>
      </c>
      <c r="I124" s="47">
        <v>8.5</v>
      </c>
      <c r="J124" s="3">
        <v>27.613366603602657</v>
      </c>
      <c r="K124" s="4">
        <f t="shared" si="14"/>
        <v>562622.3445484041</v>
      </c>
    </row>
    <row r="125" spans="1:11">
      <c r="A125" s="26"/>
      <c r="B125" s="27">
        <v>802</v>
      </c>
      <c r="C125" s="26" t="s">
        <v>692</v>
      </c>
      <c r="D125" s="42">
        <v>2004</v>
      </c>
      <c r="E125" s="44">
        <v>367.8</v>
      </c>
      <c r="F125" s="62">
        <v>11</v>
      </c>
      <c r="G125" s="45">
        <v>19.87</v>
      </c>
      <c r="H125" s="46">
        <f t="shared" si="15"/>
        <v>9.9350000000000005</v>
      </c>
      <c r="I125" s="47">
        <v>4.5999999999999996</v>
      </c>
      <c r="J125" s="3">
        <v>72.091770117064314</v>
      </c>
      <c r="K125" s="4">
        <f t="shared" si="14"/>
        <v>716231.73611303396</v>
      </c>
    </row>
    <row r="126" spans="1:11">
      <c r="A126" s="26"/>
      <c r="B126" s="27">
        <v>805</v>
      </c>
      <c r="C126" s="26" t="s">
        <v>158</v>
      </c>
      <c r="D126" s="42">
        <v>1999</v>
      </c>
      <c r="E126" s="44">
        <v>633.29999999999995</v>
      </c>
      <c r="F126" s="62">
        <v>52</v>
      </c>
      <c r="G126" s="45">
        <v>87.5</v>
      </c>
      <c r="H126" s="46">
        <f t="shared" si="15"/>
        <v>43.75</v>
      </c>
      <c r="I126" s="47">
        <v>41.5</v>
      </c>
      <c r="J126" s="3">
        <v>72.363261251373558</v>
      </c>
      <c r="K126" s="4">
        <f t="shared" si="14"/>
        <v>3165892.6797475931</v>
      </c>
    </row>
    <row r="127" spans="1:11">
      <c r="A127" s="26"/>
      <c r="B127" s="27">
        <v>812</v>
      </c>
      <c r="C127" s="26" t="s">
        <v>693</v>
      </c>
      <c r="D127" s="42">
        <v>1995</v>
      </c>
      <c r="E127" s="44">
        <v>202.6</v>
      </c>
      <c r="F127" s="62">
        <v>17</v>
      </c>
      <c r="G127" s="45">
        <v>31.72</v>
      </c>
      <c r="H127" s="46">
        <f t="shared" si="15"/>
        <v>15.86</v>
      </c>
      <c r="I127" s="47">
        <v>73</v>
      </c>
      <c r="J127" s="3">
        <v>97.589819497667619</v>
      </c>
      <c r="K127" s="4">
        <f t="shared" si="14"/>
        <v>1547774.5372330085</v>
      </c>
    </row>
    <row r="128" spans="1:11">
      <c r="A128" s="26"/>
      <c r="B128" s="27">
        <v>808</v>
      </c>
      <c r="C128" s="26" t="s">
        <v>694</v>
      </c>
      <c r="D128" s="42">
        <v>1993</v>
      </c>
      <c r="E128" s="44">
        <v>609</v>
      </c>
      <c r="F128" s="62">
        <v>54</v>
      </c>
      <c r="G128" s="55">
        <v>29</v>
      </c>
      <c r="H128" s="46">
        <f t="shared" si="15"/>
        <v>14.5</v>
      </c>
      <c r="I128" s="47">
        <v>17.7</v>
      </c>
      <c r="J128" s="3">
        <v>59.61546175794583</v>
      </c>
      <c r="K128" s="4">
        <f t="shared" si="14"/>
        <v>864424.19549021451</v>
      </c>
    </row>
    <row r="129" spans="1:11">
      <c r="A129" s="26"/>
      <c r="B129" s="27">
        <v>806</v>
      </c>
      <c r="C129" s="26" t="s">
        <v>695</v>
      </c>
      <c r="D129" s="42">
        <v>1999</v>
      </c>
      <c r="E129" s="44">
        <v>308.89999999999998</v>
      </c>
      <c r="F129" s="44">
        <v>48.4</v>
      </c>
      <c r="G129" s="45">
        <v>81.8</v>
      </c>
      <c r="H129" s="46">
        <f t="shared" si="15"/>
        <v>40.9</v>
      </c>
      <c r="I129" s="47">
        <v>66</v>
      </c>
      <c r="J129" s="3">
        <v>109.11662006162902</v>
      </c>
      <c r="K129" s="4">
        <f t="shared" si="14"/>
        <v>4462869.7605206268</v>
      </c>
    </row>
    <row r="130" spans="1:11">
      <c r="A130" s="26"/>
      <c r="B130" s="27">
        <v>860</v>
      </c>
      <c r="C130" s="26" t="s">
        <v>696</v>
      </c>
      <c r="D130" s="42">
        <v>2004</v>
      </c>
      <c r="E130" s="44">
        <v>105.1</v>
      </c>
      <c r="F130" s="44">
        <v>4.9000000000000004</v>
      </c>
      <c r="G130" s="45">
        <v>9.1</v>
      </c>
      <c r="H130" s="46">
        <f t="shared" si="15"/>
        <v>4.55</v>
      </c>
      <c r="I130" s="47">
        <v>3.8</v>
      </c>
      <c r="J130" s="3">
        <v>41.252631051732017</v>
      </c>
      <c r="K130" s="4">
        <f t="shared" si="14"/>
        <v>187699.47128538069</v>
      </c>
    </row>
    <row r="131" spans="1:11">
      <c r="A131" s="26"/>
      <c r="B131" s="27">
        <v>807</v>
      </c>
      <c r="C131" s="26" t="s">
        <v>303</v>
      </c>
      <c r="D131" s="42">
        <v>1985</v>
      </c>
      <c r="E131" s="44">
        <v>1018.2</v>
      </c>
      <c r="F131" s="44">
        <v>254</v>
      </c>
      <c r="G131" s="45">
        <v>380</v>
      </c>
      <c r="H131" s="46">
        <f t="shared" si="15"/>
        <v>190</v>
      </c>
      <c r="I131" s="47">
        <v>72</v>
      </c>
      <c r="J131" s="3">
        <v>27.486787159157807</v>
      </c>
      <c r="K131" s="4">
        <f t="shared" si="14"/>
        <v>5222489.5602399828</v>
      </c>
    </row>
    <row r="132" spans="1:11">
      <c r="A132" s="26"/>
      <c r="B132" s="27">
        <v>811</v>
      </c>
      <c r="C132" s="26" t="s">
        <v>408</v>
      </c>
      <c r="D132" s="57">
        <v>1994</v>
      </c>
      <c r="E132" s="44">
        <v>561</v>
      </c>
      <c r="F132" s="44">
        <v>107</v>
      </c>
      <c r="G132" s="45">
        <v>250</v>
      </c>
      <c r="H132" s="46">
        <f t="shared" si="15"/>
        <v>125</v>
      </c>
      <c r="I132" s="47">
        <v>21.9</v>
      </c>
      <c r="J132" s="3">
        <v>65.851920211129695</v>
      </c>
      <c r="K132" s="4">
        <f t="shared" si="14"/>
        <v>8231490.0263912119</v>
      </c>
    </row>
    <row r="133" spans="1:11">
      <c r="A133" s="26"/>
      <c r="B133" s="27">
        <v>809</v>
      </c>
      <c r="C133" s="26" t="s">
        <v>697</v>
      </c>
      <c r="D133" s="42">
        <v>2005</v>
      </c>
      <c r="E133" s="44">
        <v>1016.2</v>
      </c>
      <c r="F133" s="44">
        <v>135</v>
      </c>
      <c r="G133" s="45">
        <v>346.5</v>
      </c>
      <c r="H133" s="46">
        <f t="shared" si="15"/>
        <v>173.25</v>
      </c>
      <c r="I133" s="47">
        <v>89.2</v>
      </c>
      <c r="J133" s="3">
        <v>82.904464585431356</v>
      </c>
      <c r="K133" s="4">
        <f t="shared" si="14"/>
        <v>14363198.489425983</v>
      </c>
    </row>
    <row r="134" spans="1:11">
      <c r="A134" s="26"/>
      <c r="B134" s="27">
        <v>810</v>
      </c>
      <c r="C134" s="26" t="s">
        <v>698</v>
      </c>
      <c r="D134" s="42">
        <v>2005</v>
      </c>
      <c r="E134" s="44">
        <v>760.6</v>
      </c>
      <c r="F134" s="44">
        <v>73</v>
      </c>
      <c r="G134" s="45">
        <v>80.5</v>
      </c>
      <c r="H134" s="46">
        <f t="shared" si="15"/>
        <v>40.25</v>
      </c>
      <c r="I134" s="47">
        <v>58</v>
      </c>
      <c r="J134" s="3">
        <v>63.709875184620479</v>
      </c>
      <c r="K134" s="4">
        <f t="shared" si="14"/>
        <v>2564322.4761809744</v>
      </c>
    </row>
    <row r="135" spans="1:11">
      <c r="A135" s="26"/>
      <c r="B135" s="27">
        <v>813</v>
      </c>
      <c r="C135" s="26" t="s">
        <v>341</v>
      </c>
      <c r="D135" s="42">
        <v>1996</v>
      </c>
      <c r="E135" s="44">
        <v>486.1</v>
      </c>
      <c r="F135" s="44">
        <v>113.4</v>
      </c>
      <c r="G135" s="45">
        <v>148.80000000000001</v>
      </c>
      <c r="H135" s="46">
        <f t="shared" si="15"/>
        <v>74.400000000000006</v>
      </c>
      <c r="I135" s="47">
        <v>34.6</v>
      </c>
      <c r="J135" s="3">
        <v>71.085995341876469</v>
      </c>
      <c r="K135" s="4">
        <f t="shared" si="14"/>
        <v>5288798.0534356097</v>
      </c>
    </row>
    <row r="136" spans="1:11">
      <c r="A136" s="26"/>
      <c r="B136" s="27"/>
      <c r="C136" s="26"/>
      <c r="D136" s="42"/>
      <c r="E136" s="43"/>
      <c r="F136" s="44"/>
      <c r="G136" s="45"/>
      <c r="H136" s="46"/>
      <c r="I136" s="47"/>
    </row>
    <row r="137" spans="1:11">
      <c r="A137" s="12" t="s">
        <v>699</v>
      </c>
      <c r="B137" s="13"/>
      <c r="C137" s="12"/>
      <c r="D137" s="48"/>
      <c r="E137" s="49">
        <f>SUM(E121:E135)</f>
        <v>7104.3</v>
      </c>
      <c r="F137" s="49">
        <f>SUM(F121:F135)</f>
        <v>994.69999999999993</v>
      </c>
      <c r="G137" s="56">
        <f>SUM(G121:G135)</f>
        <v>1679.04</v>
      </c>
      <c r="H137" s="51">
        <f>SUM(H121:H135)</f>
        <v>839.52</v>
      </c>
      <c r="I137" s="51">
        <f>SUM(I121:I135)</f>
        <v>556.29999999999995</v>
      </c>
      <c r="J137" s="41">
        <v>62.357497550210823</v>
      </c>
      <c r="K137" s="4">
        <f>SUM(K121:K135)</f>
        <v>52350366.343352988</v>
      </c>
    </row>
    <row r="138" spans="1:11">
      <c r="A138" s="9"/>
      <c r="B138" s="10"/>
      <c r="C138" s="9"/>
      <c r="D138" s="42"/>
      <c r="E138" s="43"/>
      <c r="F138" s="43"/>
      <c r="G138" s="45"/>
      <c r="H138" s="46"/>
      <c r="I138" s="47"/>
    </row>
    <row r="139" spans="1:11">
      <c r="A139" s="9"/>
      <c r="B139" s="10"/>
      <c r="C139" s="9"/>
      <c r="D139" s="42"/>
      <c r="E139" s="43"/>
      <c r="F139" s="43"/>
      <c r="G139" s="45"/>
      <c r="H139" s="46"/>
      <c r="I139" s="47"/>
    </row>
    <row r="140" spans="1:11">
      <c r="A140" s="26" t="s">
        <v>700</v>
      </c>
      <c r="B140" s="27">
        <v>919</v>
      </c>
      <c r="C140" s="26" t="s">
        <v>521</v>
      </c>
      <c r="D140" s="42">
        <v>2007</v>
      </c>
      <c r="E140" s="43">
        <v>379</v>
      </c>
      <c r="F140" s="44">
        <v>54.1</v>
      </c>
      <c r="G140" s="45">
        <v>54</v>
      </c>
      <c r="H140" s="46">
        <f>+G140/2</f>
        <v>27</v>
      </c>
      <c r="I140" s="47">
        <v>37.9</v>
      </c>
      <c r="J140" s="3">
        <v>197.36786107582077</v>
      </c>
      <c r="K140" s="4">
        <f t="shared" ref="K140:K155" si="16">(H140*1000)*J140</f>
        <v>5328932.2490471611</v>
      </c>
    </row>
    <row r="141" spans="1:11">
      <c r="A141" s="26"/>
      <c r="B141" s="27">
        <v>913</v>
      </c>
      <c r="C141" s="26" t="s">
        <v>701</v>
      </c>
      <c r="D141" s="42">
        <v>2004</v>
      </c>
      <c r="E141" s="43">
        <v>864</v>
      </c>
      <c r="F141" s="44">
        <v>131</v>
      </c>
      <c r="G141" s="45">
        <v>251</v>
      </c>
      <c r="H141" s="46">
        <f t="shared" ref="H141:H155" si="17">+G141/2</f>
        <v>125.5</v>
      </c>
      <c r="I141" s="47">
        <v>73.099999999999994</v>
      </c>
      <c r="J141" s="3">
        <v>71.61891894922509</v>
      </c>
      <c r="K141" s="4">
        <f t="shared" si="16"/>
        <v>8988174.3281277493</v>
      </c>
    </row>
    <row r="142" spans="1:11">
      <c r="A142" s="26"/>
      <c r="B142" s="27">
        <v>903</v>
      </c>
      <c r="C142" s="26" t="s">
        <v>274</v>
      </c>
      <c r="D142" s="42">
        <v>2004</v>
      </c>
      <c r="E142" s="43">
        <v>460</v>
      </c>
      <c r="F142" s="44">
        <v>59</v>
      </c>
      <c r="G142" s="45">
        <v>60</v>
      </c>
      <c r="H142" s="46">
        <f t="shared" si="17"/>
        <v>30</v>
      </c>
      <c r="I142" s="47">
        <v>46.6</v>
      </c>
      <c r="J142" s="3">
        <v>62.714085156694132</v>
      </c>
      <c r="K142" s="4">
        <f t="shared" si="16"/>
        <v>1881422.554700824</v>
      </c>
    </row>
    <row r="143" spans="1:11">
      <c r="A143" s="26"/>
      <c r="B143" s="27"/>
      <c r="C143" s="26" t="s">
        <v>702</v>
      </c>
      <c r="D143" s="42">
        <v>2006</v>
      </c>
      <c r="E143" s="43">
        <v>8</v>
      </c>
      <c r="F143" s="44">
        <v>0.25800000000000001</v>
      </c>
      <c r="G143" s="45"/>
      <c r="H143" s="46"/>
      <c r="I143" s="47"/>
      <c r="K143" s="4">
        <f t="shared" si="16"/>
        <v>0</v>
      </c>
    </row>
    <row r="144" spans="1:11">
      <c r="A144" s="26"/>
      <c r="B144" s="27">
        <v>920</v>
      </c>
      <c r="C144" s="26" t="s">
        <v>703</v>
      </c>
      <c r="D144" s="42">
        <v>2006</v>
      </c>
      <c r="E144" s="43">
        <v>190</v>
      </c>
      <c r="F144" s="44">
        <v>18</v>
      </c>
      <c r="G144" s="45">
        <v>18</v>
      </c>
      <c r="H144" s="46">
        <f t="shared" si="17"/>
        <v>9</v>
      </c>
      <c r="I144" s="47">
        <v>4.8</v>
      </c>
      <c r="J144" s="3">
        <v>137.68567913919114</v>
      </c>
      <c r="K144" s="4">
        <f t="shared" si="16"/>
        <v>1239171.1122527202</v>
      </c>
    </row>
    <row r="145" spans="1:11">
      <c r="A145" s="26"/>
      <c r="B145" s="27">
        <v>910</v>
      </c>
      <c r="C145" s="26" t="s">
        <v>704</v>
      </c>
      <c r="D145" s="42">
        <v>2006</v>
      </c>
      <c r="E145" s="43">
        <v>578</v>
      </c>
      <c r="F145" s="44">
        <v>109</v>
      </c>
      <c r="G145" s="45">
        <v>109</v>
      </c>
      <c r="H145" s="46">
        <f t="shared" si="17"/>
        <v>54.5</v>
      </c>
      <c r="I145" s="47">
        <v>48.9</v>
      </c>
      <c r="J145" s="3">
        <v>82.239806912289339</v>
      </c>
      <c r="K145" s="4">
        <f t="shared" si="16"/>
        <v>4482069.4767197687</v>
      </c>
    </row>
    <row r="146" spans="1:11">
      <c r="A146" s="26"/>
      <c r="B146" s="27">
        <v>912</v>
      </c>
      <c r="C146" s="26" t="s">
        <v>705</v>
      </c>
      <c r="D146" s="42">
        <v>2006</v>
      </c>
      <c r="E146" s="43">
        <v>82</v>
      </c>
      <c r="F146" s="44">
        <v>6</v>
      </c>
      <c r="G146" s="45">
        <v>9</v>
      </c>
      <c r="H146" s="46">
        <f t="shared" si="17"/>
        <v>4.5</v>
      </c>
      <c r="I146" s="47">
        <v>4.4000000000000004</v>
      </c>
      <c r="J146" s="3">
        <v>53.507718132419619</v>
      </c>
      <c r="K146" s="4">
        <f t="shared" si="16"/>
        <v>240784.7315958883</v>
      </c>
    </row>
    <row r="147" spans="1:11">
      <c r="A147" s="26"/>
      <c r="B147" s="27">
        <v>904</v>
      </c>
      <c r="C147" s="26" t="s">
        <v>706</v>
      </c>
      <c r="D147" s="42">
        <v>2006</v>
      </c>
      <c r="E147" s="43">
        <v>401</v>
      </c>
      <c r="F147" s="44">
        <v>91</v>
      </c>
      <c r="G147" s="45">
        <v>122</v>
      </c>
      <c r="H147" s="46">
        <f t="shared" si="17"/>
        <v>61</v>
      </c>
      <c r="I147" s="47">
        <v>48.3</v>
      </c>
      <c r="J147" s="3">
        <v>56.754497611655601</v>
      </c>
      <c r="K147" s="4">
        <f t="shared" si="16"/>
        <v>3462024.3543109917</v>
      </c>
    </row>
    <row r="148" spans="1:11">
      <c r="A148" s="26"/>
      <c r="B148" s="27">
        <v>905</v>
      </c>
      <c r="C148" s="26" t="s">
        <v>707</v>
      </c>
      <c r="D148" s="42">
        <v>2005</v>
      </c>
      <c r="E148" s="43">
        <v>997</v>
      </c>
      <c r="F148" s="44">
        <v>103</v>
      </c>
      <c r="G148" s="45">
        <v>179</v>
      </c>
      <c r="H148" s="46">
        <f t="shared" si="17"/>
        <v>89.5</v>
      </c>
      <c r="I148" s="47">
        <v>37.700000000000003</v>
      </c>
      <c r="J148" s="3">
        <v>68.786363936195286</v>
      </c>
      <c r="K148" s="4">
        <f t="shared" si="16"/>
        <v>6156379.572289478</v>
      </c>
    </row>
    <row r="149" spans="1:11">
      <c r="A149" s="26"/>
      <c r="B149" s="27">
        <v>921</v>
      </c>
      <c r="C149" s="26" t="s">
        <v>708</v>
      </c>
      <c r="D149" s="42">
        <v>2006</v>
      </c>
      <c r="E149" s="43">
        <v>329</v>
      </c>
      <c r="F149" s="44">
        <v>63</v>
      </c>
      <c r="G149" s="45">
        <v>90</v>
      </c>
      <c r="H149" s="46">
        <f t="shared" si="17"/>
        <v>45</v>
      </c>
      <c r="I149" s="47">
        <v>10</v>
      </c>
      <c r="J149" s="3">
        <v>75.042494210914583</v>
      </c>
      <c r="K149" s="4">
        <f t="shared" si="16"/>
        <v>3376912.2394911563</v>
      </c>
    </row>
    <row r="150" spans="1:11">
      <c r="A150" s="26"/>
      <c r="B150" s="27"/>
      <c r="C150" s="26" t="s">
        <v>709</v>
      </c>
      <c r="D150" s="42">
        <v>2004</v>
      </c>
      <c r="E150" s="43" t="s">
        <v>616</v>
      </c>
      <c r="F150" s="44" t="s">
        <v>616</v>
      </c>
      <c r="G150" s="45"/>
      <c r="H150" s="46">
        <f t="shared" si="17"/>
        <v>0</v>
      </c>
      <c r="I150" s="47"/>
      <c r="K150" s="4">
        <f t="shared" si="16"/>
        <v>0</v>
      </c>
    </row>
    <row r="151" spans="1:11">
      <c r="A151" s="26"/>
      <c r="B151" s="27">
        <v>907</v>
      </c>
      <c r="C151" s="26" t="s">
        <v>710</v>
      </c>
      <c r="D151" s="42">
        <v>2006</v>
      </c>
      <c r="E151" s="43">
        <v>488</v>
      </c>
      <c r="F151" s="44">
        <v>90.1</v>
      </c>
      <c r="G151" s="45">
        <v>135</v>
      </c>
      <c r="H151" s="46">
        <f t="shared" si="17"/>
        <v>67.5</v>
      </c>
      <c r="I151" s="47">
        <v>57</v>
      </c>
      <c r="J151" s="3">
        <v>81.49676532598167</v>
      </c>
      <c r="K151" s="4">
        <f t="shared" si="16"/>
        <v>5501031.6595037626</v>
      </c>
    </row>
    <row r="152" spans="1:11">
      <c r="A152" s="26"/>
      <c r="B152" s="27">
        <v>908</v>
      </c>
      <c r="C152" s="26" t="s">
        <v>711</v>
      </c>
      <c r="D152" s="42">
        <v>2006</v>
      </c>
      <c r="E152" s="43">
        <v>117</v>
      </c>
      <c r="F152" s="44">
        <v>4.7</v>
      </c>
      <c r="G152" s="45">
        <v>21</v>
      </c>
      <c r="H152" s="46">
        <f t="shared" si="17"/>
        <v>10.5</v>
      </c>
      <c r="I152" s="47">
        <v>1.9</v>
      </c>
      <c r="J152" s="3">
        <v>7.8988941548183256</v>
      </c>
      <c r="K152" s="4">
        <f t="shared" si="16"/>
        <v>82938.388625592415</v>
      </c>
    </row>
    <row r="153" spans="1:11">
      <c r="A153" s="26"/>
      <c r="B153" s="27">
        <v>909</v>
      </c>
      <c r="C153" s="26" t="s">
        <v>712</v>
      </c>
      <c r="D153" s="42">
        <v>2004</v>
      </c>
      <c r="E153" s="63">
        <v>945</v>
      </c>
      <c r="F153" s="44">
        <v>102</v>
      </c>
      <c r="G153" s="45">
        <v>102</v>
      </c>
      <c r="H153" s="46">
        <f t="shared" si="17"/>
        <v>51</v>
      </c>
      <c r="I153" s="47">
        <v>58.7</v>
      </c>
      <c r="J153" s="3">
        <v>25.360575108133148</v>
      </c>
      <c r="K153" s="4">
        <f t="shared" si="16"/>
        <v>1293389.3305147905</v>
      </c>
    </row>
    <row r="154" spans="1:11">
      <c r="A154" s="26"/>
      <c r="B154" s="27">
        <v>914</v>
      </c>
      <c r="C154" s="26" t="s">
        <v>254</v>
      </c>
      <c r="D154" s="42">
        <v>2006</v>
      </c>
      <c r="E154" s="43">
        <v>162</v>
      </c>
      <c r="F154" s="44">
        <v>8</v>
      </c>
      <c r="G154" s="45">
        <v>8</v>
      </c>
      <c r="H154" s="46">
        <f t="shared" si="17"/>
        <v>4</v>
      </c>
      <c r="I154" s="47">
        <v>2.5</v>
      </c>
      <c r="J154" s="3">
        <v>47.500108896611138</v>
      </c>
      <c r="K154" s="4">
        <f t="shared" si="16"/>
        <v>190000.43558644454</v>
      </c>
    </row>
    <row r="155" spans="1:11">
      <c r="A155" s="26"/>
      <c r="B155" s="27">
        <v>922</v>
      </c>
      <c r="C155" s="26" t="s">
        <v>713</v>
      </c>
      <c r="D155" s="42">
        <v>2005</v>
      </c>
      <c r="E155" s="43">
        <v>281</v>
      </c>
      <c r="F155" s="44">
        <v>24</v>
      </c>
      <c r="G155" s="45">
        <v>43</v>
      </c>
      <c r="H155" s="46">
        <f t="shared" si="17"/>
        <v>21.5</v>
      </c>
      <c r="I155" s="47">
        <v>14.5</v>
      </c>
      <c r="J155" s="3">
        <v>97.043575753582218</v>
      </c>
      <c r="K155" s="4">
        <f t="shared" si="16"/>
        <v>2086436.8787020177</v>
      </c>
    </row>
    <row r="156" spans="1:11">
      <c r="A156" s="26"/>
      <c r="B156" s="27"/>
      <c r="C156" s="26"/>
      <c r="D156" s="42"/>
      <c r="E156" s="43"/>
      <c r="F156" s="44"/>
      <c r="G156" s="45"/>
      <c r="H156" s="46"/>
      <c r="I156" s="47"/>
    </row>
    <row r="157" spans="1:11">
      <c r="A157" s="12" t="s">
        <v>714</v>
      </c>
      <c r="B157" s="13"/>
      <c r="C157" s="12"/>
      <c r="D157" s="48"/>
      <c r="E157" s="49">
        <f>SUM(E140:E156)</f>
        <v>6281</v>
      </c>
      <c r="F157" s="49">
        <f>SUM(F140:F156)</f>
        <v>863.15800000000002</v>
      </c>
      <c r="G157" s="56">
        <f>SUM(G140:G156)</f>
        <v>1201</v>
      </c>
      <c r="H157" s="51">
        <f>SUM(H140:H155)</f>
        <v>600.5</v>
      </c>
      <c r="I157" s="51">
        <f>SUM(I140:I155)</f>
        <v>446.29999999999995</v>
      </c>
      <c r="J157" s="41">
        <v>73.78795555615045</v>
      </c>
      <c r="K157" s="4">
        <f>SUM(K140:K156)</f>
        <v>44309667.311468348</v>
      </c>
    </row>
    <row r="158" spans="1:11">
      <c r="A158" s="9"/>
      <c r="B158" s="10"/>
      <c r="C158" s="9"/>
      <c r="D158" s="42"/>
      <c r="E158" s="43"/>
      <c r="F158" s="44"/>
      <c r="G158" s="45"/>
      <c r="H158" s="46"/>
      <c r="I158" s="47"/>
    </row>
    <row r="159" spans="1:11">
      <c r="A159" s="9"/>
      <c r="B159" s="10"/>
      <c r="C159" s="9"/>
      <c r="D159" s="42"/>
      <c r="E159" s="43"/>
      <c r="F159" s="43"/>
      <c r="G159" s="45"/>
      <c r="H159" s="46"/>
      <c r="I159" s="47"/>
    </row>
    <row r="160" spans="1:11">
      <c r="A160" s="26" t="s">
        <v>715</v>
      </c>
      <c r="B160" s="27">
        <v>1004</v>
      </c>
      <c r="C160" s="26" t="s">
        <v>716</v>
      </c>
      <c r="D160" s="42">
        <v>2002</v>
      </c>
      <c r="E160" s="43">
        <v>0</v>
      </c>
      <c r="F160" s="44">
        <v>0</v>
      </c>
      <c r="G160" s="45">
        <v>0</v>
      </c>
      <c r="H160" s="46">
        <v>0</v>
      </c>
      <c r="I160" s="47">
        <v>0.05</v>
      </c>
      <c r="J160" s="3">
        <v>150.50377833753149</v>
      </c>
      <c r="K160" s="4">
        <f t="shared" ref="K160:K161" si="18">(H160*1000)*J160</f>
        <v>0</v>
      </c>
    </row>
    <row r="161" spans="1:13">
      <c r="A161" s="26"/>
      <c r="B161" s="27">
        <v>1005</v>
      </c>
      <c r="C161" s="26" t="s">
        <v>717</v>
      </c>
      <c r="D161" s="42">
        <v>2008</v>
      </c>
      <c r="E161" s="43">
        <v>773</v>
      </c>
      <c r="F161" s="44">
        <v>267</v>
      </c>
      <c r="G161" s="45">
        <v>364.5</v>
      </c>
      <c r="H161" s="46">
        <f>+G161/2</f>
        <v>182.25</v>
      </c>
      <c r="I161" s="47">
        <v>52.4</v>
      </c>
      <c r="J161" s="3">
        <v>89.947328898502221</v>
      </c>
      <c r="K161" s="4">
        <f t="shared" si="18"/>
        <v>16392900.69175203</v>
      </c>
    </row>
    <row r="162" spans="1:13">
      <c r="A162" s="26"/>
      <c r="B162" s="27"/>
      <c r="C162" s="26"/>
      <c r="D162" s="64"/>
      <c r="E162" s="44"/>
      <c r="F162" s="44"/>
      <c r="G162" s="45"/>
      <c r="H162" s="46"/>
      <c r="I162" s="47"/>
    </row>
    <row r="163" spans="1:13">
      <c r="A163" s="12" t="s">
        <v>718</v>
      </c>
      <c r="B163" s="13"/>
      <c r="C163" s="12"/>
      <c r="D163" s="60"/>
      <c r="E163" s="49">
        <f>SUM(E160:E162)</f>
        <v>773</v>
      </c>
      <c r="F163" s="49">
        <f>SUM(F160:F162)</f>
        <v>267</v>
      </c>
      <c r="G163" s="56">
        <f>SUM(G160:G162)</f>
        <v>364.5</v>
      </c>
      <c r="H163" s="51">
        <f>SUM(H160:H161)</f>
        <v>182.25</v>
      </c>
      <c r="I163" s="51">
        <f>SUM(I160:I161)</f>
        <v>52.449999999999996</v>
      </c>
      <c r="J163" s="41">
        <v>89.947328898502221</v>
      </c>
      <c r="K163" s="4">
        <f>SUM(K160:K162)</f>
        <v>16392900.69175203</v>
      </c>
    </row>
    <row r="164" spans="1:13">
      <c r="A164" s="9"/>
      <c r="B164" s="10"/>
      <c r="C164" s="9"/>
      <c r="D164" s="44"/>
      <c r="E164" s="44"/>
      <c r="F164" s="43"/>
      <c r="G164" s="45"/>
      <c r="H164" s="46"/>
      <c r="I164" s="47"/>
    </row>
    <row r="165" spans="1:13">
      <c r="A165" s="9"/>
      <c r="B165" s="10"/>
      <c r="C165" s="9"/>
      <c r="D165" s="44"/>
      <c r="E165" s="44"/>
      <c r="F165" s="43"/>
      <c r="G165" s="45"/>
      <c r="H165" s="46"/>
      <c r="I165" s="47"/>
    </row>
    <row r="166" spans="1:13">
      <c r="A166" s="12" t="s">
        <v>719</v>
      </c>
      <c r="B166" s="13"/>
      <c r="C166" s="65"/>
      <c r="D166" s="66"/>
      <c r="E166" s="49">
        <f>SUM(E163,E157,E137,E118,E98,E76,E59,E43,E26)</f>
        <v>44911.933999999994</v>
      </c>
      <c r="F166" s="49">
        <f>SUM(F163,F157,F137,F118,F98,F76,F59,F43,F26)</f>
        <v>6853.3260000000009</v>
      </c>
      <c r="G166" s="56">
        <f>SUM(G163,G157,G137,G118,G98,G76,G59,G43,G26)</f>
        <v>12523.84</v>
      </c>
      <c r="H166" s="51">
        <f>+H163+H157+H137+H118+H98+H76+H59+H43+H26</f>
        <v>6265.52</v>
      </c>
      <c r="I166" s="51">
        <f>+I163+I157+I137+I118+I98+I76+I59+I43+I26</f>
        <v>2646.95</v>
      </c>
      <c r="J166" s="41">
        <v>53.084185117932677</v>
      </c>
      <c r="K166" s="4">
        <f>K163+K157+K137+K118+K98+K76+K59+K43+K26</f>
        <v>332600023.54010957</v>
      </c>
      <c r="M166" s="95"/>
    </row>
    <row r="167" spans="1:13">
      <c r="A167" s="11"/>
      <c r="C167" s="11"/>
      <c r="D167" s="11"/>
      <c r="E167" s="11"/>
      <c r="F167" s="11"/>
      <c r="G167" s="11"/>
      <c r="J167" s="3" t="s">
        <v>720</v>
      </c>
    </row>
    <row r="168" spans="1:13" ht="18.75">
      <c r="A168" s="11"/>
      <c r="C168" s="11"/>
      <c r="D168" s="68" t="s">
        <v>721</v>
      </c>
      <c r="E168" s="11"/>
      <c r="F168" s="11"/>
      <c r="G168" s="11"/>
      <c r="J168" s="93" t="s">
        <v>734</v>
      </c>
    </row>
    <row r="169" spans="1:13">
      <c r="A169" s="11"/>
      <c r="C169" s="11"/>
      <c r="D169" s="68" t="s">
        <v>722</v>
      </c>
      <c r="E169" s="11"/>
      <c r="F169" s="11"/>
      <c r="G169" s="11"/>
      <c r="J169" s="94" t="s">
        <v>735</v>
      </c>
    </row>
    <row r="170" spans="1:13">
      <c r="A170" s="11"/>
      <c r="C170" s="11"/>
      <c r="D170" s="11" t="s">
        <v>723</v>
      </c>
      <c r="E170" s="11"/>
      <c r="F170" s="11"/>
      <c r="G170" s="11"/>
    </row>
    <row r="181" spans="11:11">
      <c r="K181" s="3" t="s">
        <v>724</v>
      </c>
    </row>
    <row r="182" spans="11:11">
      <c r="K182" s="3" t="s">
        <v>725</v>
      </c>
    </row>
    <row r="183" spans="11:11">
      <c r="K183" s="3" t="s">
        <v>726</v>
      </c>
    </row>
  </sheetData>
  <mergeCells count="1">
    <mergeCell ref="E9:G9"/>
  </mergeCells>
  <hyperlinks>
    <hyperlink ref="I26" r:id="rId1" display="+@sum(H9:H21)"/>
    <hyperlink ref="I43" r:id="rId2" display="+@sum(H26:H38)"/>
    <hyperlink ref="I76" r:id="rId3" display="+@sum(H59:H70)"/>
    <hyperlink ref="J169" r:id="rId4" display="http://www.fs.fed.us/forestmanagement/reports/sold-harvest/cut-sold.shtml"/>
  </hyperlinks>
  <pageMargins left="0.75" right="0.75" top="1" bottom="1" header="0.5" footer="0.5"/>
  <pageSetup orientation="portrait" horizontalDpi="4294967292" verticalDpi="4294967292"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724"/>
  <sheetViews>
    <sheetView tabSelected="1" workbookViewId="0">
      <selection sqref="A1:XFD1"/>
    </sheetView>
  </sheetViews>
  <sheetFormatPr defaultColWidth="10.875" defaultRowHeight="15.75"/>
  <cols>
    <col min="1" max="1" width="16.125" style="71" customWidth="1"/>
    <col min="2" max="2" width="18.5" style="71" customWidth="1"/>
    <col min="3" max="3" width="14.625" style="69" customWidth="1"/>
    <col min="4" max="4" width="14.125" style="69" customWidth="1"/>
    <col min="5" max="5" width="16.625" style="69" customWidth="1"/>
    <col min="6" max="6" width="16.625" style="70" customWidth="1"/>
    <col min="7" max="7" width="10.875" style="71"/>
    <col min="8" max="9" width="16.625" style="69" customWidth="1"/>
    <col min="10" max="16384" width="10.875" style="71"/>
  </cols>
  <sheetData>
    <row r="1" spans="1:9">
      <c r="A1" s="105" t="s">
        <v>743</v>
      </c>
    </row>
    <row r="2" spans="1:9" ht="16.5" thickBot="1"/>
    <row r="3" spans="1:9" ht="32.1" customHeight="1">
      <c r="A3" s="86" t="s">
        <v>727</v>
      </c>
      <c r="B3" s="90" t="s">
        <v>733</v>
      </c>
      <c r="C3" s="87" t="s">
        <v>728</v>
      </c>
      <c r="D3" s="87" t="s">
        <v>729</v>
      </c>
      <c r="E3" s="87" t="s">
        <v>0</v>
      </c>
      <c r="F3" s="87" t="s">
        <v>730</v>
      </c>
      <c r="G3" s="88"/>
      <c r="H3" s="87" t="s">
        <v>731</v>
      </c>
      <c r="I3" s="89" t="s">
        <v>732</v>
      </c>
    </row>
    <row r="4" spans="1:9">
      <c r="A4" s="91" t="s">
        <v>1</v>
      </c>
      <c r="B4" s="72"/>
      <c r="C4" s="78">
        <v>633196081.27999985</v>
      </c>
      <c r="D4" s="78">
        <v>460904603.13910317</v>
      </c>
      <c r="E4" s="78">
        <v>-172291478.14089647</v>
      </c>
      <c r="F4" s="84">
        <v>-0.2720981434259841</v>
      </c>
      <c r="G4" s="74"/>
      <c r="H4" s="78">
        <v>-210188394.60418338</v>
      </c>
      <c r="I4" s="82">
        <v>37896916.46328681</v>
      </c>
    </row>
    <row r="5" spans="1:9">
      <c r="A5" s="91" t="s">
        <v>2</v>
      </c>
      <c r="B5" s="72" t="s">
        <v>3</v>
      </c>
      <c r="C5" s="78">
        <v>235080.84</v>
      </c>
      <c r="D5" s="78">
        <v>167076.53623073432</v>
      </c>
      <c r="E5" s="78">
        <v>-68004.30376926568</v>
      </c>
      <c r="F5" s="84">
        <v>-0.28928050354620855</v>
      </c>
      <c r="G5" s="74"/>
      <c r="H5" s="78">
        <v>-132803.3011507669</v>
      </c>
      <c r="I5" s="82">
        <v>64798.997381501234</v>
      </c>
    </row>
    <row r="6" spans="1:9">
      <c r="A6" s="91" t="s">
        <v>2</v>
      </c>
      <c r="B6" s="72" t="s">
        <v>4</v>
      </c>
      <c r="C6" s="78">
        <v>82311.05</v>
      </c>
      <c r="D6" s="78">
        <v>74383.993518662552</v>
      </c>
      <c r="E6" s="78">
        <v>-7927.0564813374513</v>
      </c>
      <c r="F6" s="84">
        <v>-9.6306103267270321E-2</v>
      </c>
      <c r="G6" s="74"/>
      <c r="H6" s="78">
        <v>-15839.073988964617</v>
      </c>
      <c r="I6" s="82">
        <v>7912.0175076271698</v>
      </c>
    </row>
    <row r="7" spans="1:9">
      <c r="A7" s="91" t="s">
        <v>2</v>
      </c>
      <c r="B7" s="72" t="s">
        <v>5</v>
      </c>
      <c r="C7" s="78">
        <v>21241.03</v>
      </c>
      <c r="D7" s="78">
        <v>20287.577803401229</v>
      </c>
      <c r="E7" s="78">
        <v>-953.45219659876966</v>
      </c>
      <c r="F7" s="84">
        <v>-4.4887286379180755E-2</v>
      </c>
      <c r="G7" s="74"/>
      <c r="H7" s="78">
        <v>-1903.7887872527035</v>
      </c>
      <c r="I7" s="82">
        <v>950.33659065393294</v>
      </c>
    </row>
    <row r="8" spans="1:9">
      <c r="A8" s="91" t="s">
        <v>2</v>
      </c>
      <c r="B8" s="72" t="s">
        <v>6</v>
      </c>
      <c r="C8" s="78">
        <v>79803.73000000001</v>
      </c>
      <c r="D8" s="78">
        <v>66782.460005952817</v>
      </c>
      <c r="E8" s="78">
        <v>-13021.269994047194</v>
      </c>
      <c r="F8" s="84">
        <v>-0.16316618275921679</v>
      </c>
      <c r="G8" s="74"/>
      <c r="H8" s="78">
        <v>-26016.457029183352</v>
      </c>
      <c r="I8" s="82">
        <v>12995.187035136165</v>
      </c>
    </row>
    <row r="9" spans="1:9">
      <c r="A9" s="91" t="s">
        <v>2</v>
      </c>
      <c r="B9" s="72" t="s">
        <v>7</v>
      </c>
      <c r="C9" s="78">
        <v>241318.18</v>
      </c>
      <c r="D9" s="78">
        <v>187521.21158812309</v>
      </c>
      <c r="E9" s="78">
        <v>-53796.968411876907</v>
      </c>
      <c r="F9" s="84">
        <v>-0.2229296127290406</v>
      </c>
      <c r="G9" s="74"/>
      <c r="H9" s="78">
        <v>-107487.68139423177</v>
      </c>
      <c r="I9" s="82">
        <v>53690.71298235486</v>
      </c>
    </row>
    <row r="10" spans="1:9">
      <c r="A10" s="91" t="s">
        <v>2</v>
      </c>
      <c r="B10" s="72" t="s">
        <v>8</v>
      </c>
      <c r="C10" s="78">
        <v>318396.12</v>
      </c>
      <c r="D10" s="78">
        <v>266323.81528650597</v>
      </c>
      <c r="E10" s="78">
        <v>-52072.304713494028</v>
      </c>
      <c r="F10" s="84">
        <v>-0.16354566353853189</v>
      </c>
      <c r="G10" s="74"/>
      <c r="H10" s="78">
        <v>-104041.02577115665</v>
      </c>
      <c r="I10" s="82">
        <v>51968.721057662624</v>
      </c>
    </row>
    <row r="11" spans="1:9">
      <c r="A11" s="91" t="s">
        <v>2</v>
      </c>
      <c r="B11" s="72" t="s">
        <v>9</v>
      </c>
      <c r="C11" s="78">
        <v>211338.94</v>
      </c>
      <c r="D11" s="78">
        <v>109401.08424800324</v>
      </c>
      <c r="E11" s="78">
        <v>-101937.85575199676</v>
      </c>
      <c r="F11" s="84">
        <v>-0.48234298777119239</v>
      </c>
      <c r="G11" s="74"/>
      <c r="H11" s="78">
        <v>-119335.61468236918</v>
      </c>
      <c r="I11" s="82">
        <v>17397.758930372423</v>
      </c>
    </row>
    <row r="12" spans="1:9">
      <c r="A12" s="91" t="s">
        <v>2</v>
      </c>
      <c r="B12" s="72" t="s">
        <v>10</v>
      </c>
      <c r="C12" s="78">
        <v>8882.66</v>
      </c>
      <c r="D12" s="78">
        <v>7580.5461072728849</v>
      </c>
      <c r="E12" s="78">
        <v>-1302.1138927271149</v>
      </c>
      <c r="F12" s="84">
        <v>-0.14659053625007767</v>
      </c>
      <c r="G12" s="74"/>
      <c r="H12" s="78">
        <v>-2600.6462648917886</v>
      </c>
      <c r="I12" s="82">
        <v>1298.5323721646737</v>
      </c>
    </row>
    <row r="13" spans="1:9">
      <c r="A13" s="91" t="s">
        <v>2</v>
      </c>
      <c r="B13" s="72" t="s">
        <v>11</v>
      </c>
      <c r="C13" s="78">
        <v>122137.69</v>
      </c>
      <c r="D13" s="78">
        <v>53700.063981776184</v>
      </c>
      <c r="E13" s="78">
        <v>-68437.626018223818</v>
      </c>
      <c r="F13" s="84">
        <v>-0.56033175359894083</v>
      </c>
      <c r="G13" s="74"/>
      <c r="H13" s="78">
        <v>-72920.999376120788</v>
      </c>
      <c r="I13" s="82">
        <v>4483.3733578969677</v>
      </c>
    </row>
    <row r="14" spans="1:9">
      <c r="A14" s="91" t="s">
        <v>2</v>
      </c>
      <c r="B14" s="72" t="s">
        <v>12</v>
      </c>
      <c r="C14" s="78">
        <v>4727.79</v>
      </c>
      <c r="D14" s="78">
        <v>3735.822778936682</v>
      </c>
      <c r="E14" s="78">
        <v>-991.96722106331799</v>
      </c>
      <c r="F14" s="84">
        <v>-0.20981626109943927</v>
      </c>
      <c r="G14" s="74"/>
      <c r="H14" s="78">
        <v>-1982.8730248784379</v>
      </c>
      <c r="I14" s="82">
        <v>990.90580381511973</v>
      </c>
    </row>
    <row r="15" spans="1:9">
      <c r="A15" s="91" t="s">
        <v>2</v>
      </c>
      <c r="B15" s="72" t="s">
        <v>13</v>
      </c>
      <c r="C15" s="78">
        <v>82502.209999999992</v>
      </c>
      <c r="D15" s="78">
        <v>69948.019704384729</v>
      </c>
      <c r="E15" s="78">
        <v>-12554.190295615263</v>
      </c>
      <c r="F15" s="84">
        <v>-0.15216792732722267</v>
      </c>
      <c r="G15" s="74"/>
      <c r="H15" s="78">
        <v>-25082.96176907912</v>
      </c>
      <c r="I15" s="82">
        <v>12528.771473463847</v>
      </c>
    </row>
    <row r="16" spans="1:9">
      <c r="A16" s="91" t="s">
        <v>2</v>
      </c>
      <c r="B16" s="72" t="s">
        <v>14</v>
      </c>
      <c r="C16" s="78">
        <v>304083.76</v>
      </c>
      <c r="D16" s="78">
        <v>257677.43851830455</v>
      </c>
      <c r="E16" s="78">
        <v>-46406.321481695457</v>
      </c>
      <c r="F16" s="84">
        <v>-0.15261032513441511</v>
      </c>
      <c r="G16" s="74"/>
      <c r="H16" s="78">
        <v>-92720.42866316867</v>
      </c>
      <c r="I16" s="82">
        <v>46314.107181473199</v>
      </c>
    </row>
    <row r="17" spans="1:9">
      <c r="A17" s="91" t="s">
        <v>2</v>
      </c>
      <c r="B17" s="72" t="s">
        <v>15</v>
      </c>
      <c r="C17" s="78">
        <v>43112.49</v>
      </c>
      <c r="D17" s="78">
        <v>28856.479546457744</v>
      </c>
      <c r="E17" s="78">
        <v>-14256.010453542254</v>
      </c>
      <c r="F17" s="84">
        <v>-0.3306700785211491</v>
      </c>
      <c r="G17" s="74"/>
      <c r="H17" s="78">
        <v>-24131.427802629976</v>
      </c>
      <c r="I17" s="82">
        <v>9875.417349087722</v>
      </c>
    </row>
    <row r="18" spans="1:9">
      <c r="A18" s="91" t="s">
        <v>2</v>
      </c>
      <c r="B18" s="72" t="s">
        <v>16</v>
      </c>
      <c r="C18" s="78">
        <v>93153.86</v>
      </c>
      <c r="D18" s="78">
        <v>78180.400434394949</v>
      </c>
      <c r="E18" s="78">
        <v>-14973.459565605051</v>
      </c>
      <c r="F18" s="84">
        <v>-0.16073901355891265</v>
      </c>
      <c r="G18" s="74"/>
      <c r="H18" s="78">
        <v>-29916.141511882131</v>
      </c>
      <c r="I18" s="82">
        <v>14942.68194627708</v>
      </c>
    </row>
    <row r="19" spans="1:9">
      <c r="A19" s="91" t="s">
        <v>2</v>
      </c>
      <c r="B19" s="72" t="s">
        <v>17</v>
      </c>
      <c r="C19" s="78">
        <v>149679.13</v>
      </c>
      <c r="D19" s="78">
        <v>131065.01306943307</v>
      </c>
      <c r="E19" s="78">
        <v>-18614.116930566932</v>
      </c>
      <c r="F19" s="84">
        <v>-0.12436013578223584</v>
      </c>
      <c r="G19" s="74"/>
      <c r="H19" s="78">
        <v>-37191.6284158692</v>
      </c>
      <c r="I19" s="82">
        <v>18577.511485302268</v>
      </c>
    </row>
    <row r="20" spans="1:9">
      <c r="A20" s="91" t="s">
        <v>2</v>
      </c>
      <c r="B20" s="72" t="s">
        <v>18</v>
      </c>
      <c r="C20" s="78">
        <v>41071.94</v>
      </c>
      <c r="D20" s="78">
        <v>39323.008265218428</v>
      </c>
      <c r="E20" s="78">
        <v>-1748.9317347815741</v>
      </c>
      <c r="F20" s="84">
        <v>-4.2582155476015349E-2</v>
      </c>
      <c r="G20" s="74"/>
      <c r="H20" s="78">
        <v>-3494.6770164411773</v>
      </c>
      <c r="I20" s="82">
        <v>1745.7452816596087</v>
      </c>
    </row>
    <row r="21" spans="1:9">
      <c r="A21" s="91" t="s">
        <v>2</v>
      </c>
      <c r="B21" s="72" t="s">
        <v>19</v>
      </c>
      <c r="C21" s="78">
        <v>320464.84999999998</v>
      </c>
      <c r="D21" s="78">
        <v>247121.94486724623</v>
      </c>
      <c r="E21" s="78">
        <v>-73342.905132753745</v>
      </c>
      <c r="F21" s="84">
        <v>-0.22886411764895198</v>
      </c>
      <c r="G21" s="74"/>
      <c r="H21" s="78">
        <v>-146539.72611990041</v>
      </c>
      <c r="I21" s="82">
        <v>73196.820987146682</v>
      </c>
    </row>
    <row r="22" spans="1:9">
      <c r="A22" s="91" t="s">
        <v>20</v>
      </c>
      <c r="B22" s="72" t="s">
        <v>21</v>
      </c>
      <c r="C22" s="78">
        <v>790900.78</v>
      </c>
      <c r="D22" s="78">
        <v>706258.11577306828</v>
      </c>
      <c r="E22" s="78">
        <v>-84642.664226931753</v>
      </c>
      <c r="F22" s="84">
        <v>-0.10702058509403892</v>
      </c>
      <c r="G22" s="74"/>
      <c r="H22" s="78">
        <v>-107302.05649512929</v>
      </c>
      <c r="I22" s="82">
        <v>22659.392268197611</v>
      </c>
    </row>
    <row r="23" spans="1:9">
      <c r="A23" s="91" t="s">
        <v>20</v>
      </c>
      <c r="B23" s="72" t="s">
        <v>22</v>
      </c>
      <c r="C23" s="78">
        <v>617119.39</v>
      </c>
      <c r="D23" s="78">
        <v>613389.24381353275</v>
      </c>
      <c r="E23" s="78">
        <v>-3730.1461864672601</v>
      </c>
      <c r="F23" s="84">
        <v>-6.0444482006427637E-3</v>
      </c>
      <c r="G23" s="74"/>
      <c r="H23" s="78">
        <v>-3730.1472807908722</v>
      </c>
      <c r="I23" s="82">
        <v>1.0943236411549151E-3</v>
      </c>
    </row>
    <row r="24" spans="1:9">
      <c r="A24" s="91" t="s">
        <v>20</v>
      </c>
      <c r="B24" s="72" t="s">
        <v>23</v>
      </c>
      <c r="C24" s="78">
        <v>2702322.85</v>
      </c>
      <c r="D24" s="78">
        <v>2336270.8134480864</v>
      </c>
      <c r="E24" s="78">
        <v>-366052.03655191371</v>
      </c>
      <c r="F24" s="84">
        <v>-0.13545829157752698</v>
      </c>
      <c r="G24" s="74"/>
      <c r="H24" s="78">
        <v>-463714.97144102043</v>
      </c>
      <c r="I24" s="82">
        <v>97662.934889106778</v>
      </c>
    </row>
    <row r="25" spans="1:9">
      <c r="A25" s="91" t="s">
        <v>20</v>
      </c>
      <c r="B25" s="72" t="s">
        <v>24</v>
      </c>
      <c r="C25" s="78">
        <v>3330683.89</v>
      </c>
      <c r="D25" s="78">
        <v>2824643.1636059671</v>
      </c>
      <c r="E25" s="78">
        <v>-506040.72639403306</v>
      </c>
      <c r="F25" s="84">
        <v>-0.15193297926391719</v>
      </c>
      <c r="G25" s="74"/>
      <c r="H25" s="78">
        <v>-641813.07674332452</v>
      </c>
      <c r="I25" s="82">
        <v>135772.35034929169</v>
      </c>
    </row>
    <row r="26" spans="1:9">
      <c r="A26" s="91" t="s">
        <v>20</v>
      </c>
      <c r="B26" s="72" t="s">
        <v>25</v>
      </c>
      <c r="C26" s="78">
        <v>2418021.9900000002</v>
      </c>
      <c r="D26" s="78">
        <v>1831789.8404178903</v>
      </c>
      <c r="E26" s="78">
        <v>-586232.14958210988</v>
      </c>
      <c r="F26" s="84">
        <v>-0.24244285287997311</v>
      </c>
      <c r="G26" s="74"/>
      <c r="H26" s="78">
        <v>-586232.5792739545</v>
      </c>
      <c r="I26" s="82">
        <v>0.42969184485264122</v>
      </c>
    </row>
    <row r="27" spans="1:9">
      <c r="A27" s="91" t="s">
        <v>20</v>
      </c>
      <c r="B27" s="72" t="s">
        <v>26</v>
      </c>
      <c r="C27" s="78">
        <v>1436090.33</v>
      </c>
      <c r="D27" s="78">
        <v>1434336.5064604683</v>
      </c>
      <c r="E27" s="78">
        <v>-1753.8235395317897</v>
      </c>
      <c r="F27" s="84">
        <v>-1.2212487633224225E-3</v>
      </c>
      <c r="G27" s="74"/>
      <c r="H27" s="78">
        <v>-2338.2903089805586</v>
      </c>
      <c r="I27" s="82">
        <v>584.46676944894716</v>
      </c>
    </row>
    <row r="28" spans="1:9">
      <c r="A28" s="91" t="s">
        <v>20</v>
      </c>
      <c r="B28" s="72" t="s">
        <v>27</v>
      </c>
      <c r="C28" s="78">
        <v>3314792.45</v>
      </c>
      <c r="D28" s="78">
        <v>3295827.2748350254</v>
      </c>
      <c r="E28" s="78">
        <v>-18965.17516497476</v>
      </c>
      <c r="F28" s="84">
        <v>-5.721376360976917E-3</v>
      </c>
      <c r="G28" s="74"/>
      <c r="H28" s="78">
        <v>-25277.865716464901</v>
      </c>
      <c r="I28" s="82">
        <v>6312.6905514905229</v>
      </c>
    </row>
    <row r="29" spans="1:9">
      <c r="A29" s="91" t="s">
        <v>20</v>
      </c>
      <c r="B29" s="72" t="s">
        <v>28</v>
      </c>
      <c r="C29" s="78">
        <v>1759067.87</v>
      </c>
      <c r="D29" s="78">
        <v>1077008.2589164579</v>
      </c>
      <c r="E29" s="78">
        <v>-682059.61108354223</v>
      </c>
      <c r="F29" s="84">
        <v>-0.38773922411734019</v>
      </c>
      <c r="G29" s="74"/>
      <c r="H29" s="78">
        <v>-682060.07979923696</v>
      </c>
      <c r="I29" s="82">
        <v>0.46871569484937936</v>
      </c>
    </row>
    <row r="30" spans="1:9">
      <c r="A30" s="91" t="s">
        <v>20</v>
      </c>
      <c r="B30" s="72" t="s">
        <v>29</v>
      </c>
      <c r="C30" s="78">
        <v>158733.81</v>
      </c>
      <c r="D30" s="78">
        <v>154443.30766986916</v>
      </c>
      <c r="E30" s="78">
        <v>-4290.5023301308393</v>
      </c>
      <c r="F30" s="84">
        <v>-2.7029542919248518E-2</v>
      </c>
      <c r="G30" s="74"/>
      <c r="H30" s="78">
        <v>-5718.4847932612101</v>
      </c>
      <c r="I30" s="82">
        <v>1427.9824631303782</v>
      </c>
    </row>
    <row r="31" spans="1:9">
      <c r="A31" s="91" t="s">
        <v>20</v>
      </c>
      <c r="B31" s="72" t="s">
        <v>30</v>
      </c>
      <c r="C31" s="78">
        <v>1930786.48</v>
      </c>
      <c r="D31" s="78">
        <v>811082.13091942598</v>
      </c>
      <c r="E31" s="78">
        <v>-1119704.349080574</v>
      </c>
      <c r="F31" s="84">
        <v>-0.57992137436169222</v>
      </c>
      <c r="G31" s="74"/>
      <c r="H31" s="78">
        <v>-1119704.8165116939</v>
      </c>
      <c r="I31" s="82">
        <v>0.46743111999239773</v>
      </c>
    </row>
    <row r="32" spans="1:9">
      <c r="A32" s="91" t="s">
        <v>20</v>
      </c>
      <c r="B32" s="72" t="s">
        <v>31</v>
      </c>
      <c r="C32" s="78">
        <v>919002.47</v>
      </c>
      <c r="D32" s="78">
        <v>426126.44702605478</v>
      </c>
      <c r="E32" s="78">
        <v>-492876.02297394519</v>
      </c>
      <c r="F32" s="84">
        <v>-0.53631632020961295</v>
      </c>
      <c r="G32" s="74"/>
      <c r="H32" s="78">
        <v>-492876.2962796652</v>
      </c>
      <c r="I32" s="82">
        <v>0.27330571999482345</v>
      </c>
    </row>
    <row r="33" spans="1:9">
      <c r="A33" s="91" t="s">
        <v>20</v>
      </c>
      <c r="B33" s="72" t="s">
        <v>32</v>
      </c>
      <c r="C33" s="78">
        <v>9354429</v>
      </c>
      <c r="D33" s="78">
        <v>1654558.0275815297</v>
      </c>
      <c r="E33" s="78">
        <v>-7699870.9724184703</v>
      </c>
      <c r="F33" s="84">
        <v>-0.8231257057398661</v>
      </c>
      <c r="G33" s="74"/>
      <c r="H33" s="78">
        <v>-7699870.9724184703</v>
      </c>
      <c r="I33" s="82">
        <v>0</v>
      </c>
    </row>
    <row r="34" spans="1:9">
      <c r="A34" s="91" t="s">
        <v>33</v>
      </c>
      <c r="B34" s="72" t="s">
        <v>34</v>
      </c>
      <c r="C34" s="78">
        <v>2647692.5299999998</v>
      </c>
      <c r="D34" s="78">
        <v>1677731.1030018684</v>
      </c>
      <c r="E34" s="78">
        <v>-969961.42699813144</v>
      </c>
      <c r="F34" s="84">
        <v>-0.36634217002460306</v>
      </c>
      <c r="G34" s="74"/>
      <c r="H34" s="78">
        <v>-969961.50000914396</v>
      </c>
      <c r="I34" s="82">
        <v>7.3011012282222509E-2</v>
      </c>
    </row>
    <row r="35" spans="1:9">
      <c r="A35" s="91" t="s">
        <v>33</v>
      </c>
      <c r="B35" s="72" t="s">
        <v>35</v>
      </c>
      <c r="C35" s="78">
        <v>2423980.02</v>
      </c>
      <c r="D35" s="78">
        <v>2211232.2694850797</v>
      </c>
      <c r="E35" s="78">
        <v>-212747.75051492034</v>
      </c>
      <c r="F35" s="84">
        <v>-8.7767947243608188E-2</v>
      </c>
      <c r="G35" s="74"/>
      <c r="H35" s="78">
        <v>-361651.87142069946</v>
      </c>
      <c r="I35" s="82">
        <v>148904.1209057793</v>
      </c>
    </row>
    <row r="36" spans="1:9">
      <c r="A36" s="91" t="s">
        <v>33</v>
      </c>
      <c r="B36" s="72" t="s">
        <v>36</v>
      </c>
      <c r="C36" s="78">
        <v>5713632.29</v>
      </c>
      <c r="D36" s="78">
        <v>3055527.9985429649</v>
      </c>
      <c r="E36" s="78">
        <v>-2658104.2914570351</v>
      </c>
      <c r="F36" s="84">
        <v>-0.46522144872872717</v>
      </c>
      <c r="G36" s="74"/>
      <c r="H36" s="78">
        <v>-3536926.2833683756</v>
      </c>
      <c r="I36" s="82">
        <v>878821.9919113405</v>
      </c>
    </row>
    <row r="37" spans="1:9">
      <c r="A37" s="91" t="s">
        <v>33</v>
      </c>
      <c r="B37" s="72" t="s">
        <v>37</v>
      </c>
      <c r="C37" s="78">
        <v>5145028.26</v>
      </c>
      <c r="D37" s="78">
        <v>4189593.9134066338</v>
      </c>
      <c r="E37" s="78">
        <v>-955434.346593366</v>
      </c>
      <c r="F37" s="84">
        <v>-0.18570050509175745</v>
      </c>
      <c r="G37" s="74"/>
      <c r="H37" s="78">
        <v>-1005384.8268383665</v>
      </c>
      <c r="I37" s="82">
        <v>49950.480245000217</v>
      </c>
    </row>
    <row r="38" spans="1:9">
      <c r="A38" s="91" t="s">
        <v>33</v>
      </c>
      <c r="B38" s="72" t="s">
        <v>38</v>
      </c>
      <c r="C38" s="78">
        <v>3389350.6599999997</v>
      </c>
      <c r="D38" s="78">
        <v>2800583.4178172988</v>
      </c>
      <c r="E38" s="78">
        <v>-588767.24218270089</v>
      </c>
      <c r="F38" s="84">
        <v>-0.17371092614616068</v>
      </c>
      <c r="G38" s="74"/>
      <c r="H38" s="78">
        <v>-638717.28488581791</v>
      </c>
      <c r="I38" s="82">
        <v>49950.042703116778</v>
      </c>
    </row>
    <row r="39" spans="1:9">
      <c r="A39" s="91" t="s">
        <v>33</v>
      </c>
      <c r="B39" s="72" t="s">
        <v>39</v>
      </c>
      <c r="C39" s="78">
        <v>1923140.6800000002</v>
      </c>
      <c r="D39" s="78">
        <v>1205787.9244863449</v>
      </c>
      <c r="E39" s="78">
        <v>-717352.75551365525</v>
      </c>
      <c r="F39" s="84">
        <v>-0.37301106620741609</v>
      </c>
      <c r="G39" s="74"/>
      <c r="H39" s="78">
        <v>-967104.25115735515</v>
      </c>
      <c r="I39" s="82">
        <v>249751.49564370001</v>
      </c>
    </row>
    <row r="40" spans="1:9">
      <c r="A40" s="91" t="s">
        <v>33</v>
      </c>
      <c r="B40" s="72" t="s">
        <v>40</v>
      </c>
      <c r="C40" s="78">
        <v>3307665.4399999995</v>
      </c>
      <c r="D40" s="78">
        <v>3202479.2124184263</v>
      </c>
      <c r="E40" s="78">
        <v>-105186.22758157318</v>
      </c>
      <c r="F40" s="84">
        <v>-3.1800745719184099E-2</v>
      </c>
      <c r="G40" s="74"/>
      <c r="H40" s="78">
        <v>-169797.73156636639</v>
      </c>
      <c r="I40" s="82">
        <v>64611.503984792624</v>
      </c>
    </row>
    <row r="41" spans="1:9">
      <c r="A41" s="91" t="s">
        <v>33</v>
      </c>
      <c r="B41" s="72" t="s">
        <v>41</v>
      </c>
      <c r="C41" s="78">
        <v>3325277.57</v>
      </c>
      <c r="D41" s="78">
        <v>3320047.5945595596</v>
      </c>
      <c r="E41" s="78">
        <v>-5229.9754404402338</v>
      </c>
      <c r="F41" s="84">
        <v>-1.5727936481525764E-3</v>
      </c>
      <c r="G41" s="74"/>
      <c r="H41" s="78">
        <v>-10448.749415349939</v>
      </c>
      <c r="I41" s="82">
        <v>5218.7739749094471</v>
      </c>
    </row>
    <row r="42" spans="1:9">
      <c r="A42" s="91" t="s">
        <v>33</v>
      </c>
      <c r="B42" s="72" t="s">
        <v>42</v>
      </c>
      <c r="C42" s="78">
        <v>2638100.59</v>
      </c>
      <c r="D42" s="78">
        <v>1518806.6893078978</v>
      </c>
      <c r="E42" s="78">
        <v>-1119293.900692102</v>
      </c>
      <c r="F42" s="84">
        <v>-0.424280220752349</v>
      </c>
      <c r="G42" s="74"/>
      <c r="H42" s="78">
        <v>-1144269.6966622754</v>
      </c>
      <c r="I42" s="82">
        <v>24975.79597017332</v>
      </c>
    </row>
    <row r="43" spans="1:9">
      <c r="A43" s="91" t="s">
        <v>33</v>
      </c>
      <c r="B43" s="72" t="s">
        <v>43</v>
      </c>
      <c r="C43" s="78">
        <v>3310477.39</v>
      </c>
      <c r="D43" s="78">
        <v>3144812.2408852554</v>
      </c>
      <c r="E43" s="78">
        <v>-165665.14911474474</v>
      </c>
      <c r="F43" s="84">
        <v>-5.0042676507977821E-2</v>
      </c>
      <c r="G43" s="74"/>
      <c r="H43" s="78">
        <v>-302875.4638560802</v>
      </c>
      <c r="I43" s="82">
        <v>137210.31474133581</v>
      </c>
    </row>
    <row r="44" spans="1:9">
      <c r="A44" s="91" t="s">
        <v>33</v>
      </c>
      <c r="B44" s="72" t="s">
        <v>44</v>
      </c>
      <c r="C44" s="78">
        <v>1566953.35</v>
      </c>
      <c r="D44" s="78">
        <v>1377385.1262339586</v>
      </c>
      <c r="E44" s="78">
        <v>-189568.22376604145</v>
      </c>
      <c r="F44" s="84">
        <v>-0.12097885604956998</v>
      </c>
      <c r="G44" s="74"/>
      <c r="H44" s="78">
        <v>-315792.10274219804</v>
      </c>
      <c r="I44" s="82">
        <v>126223.8789761567</v>
      </c>
    </row>
    <row r="45" spans="1:9">
      <c r="A45" s="91" t="s">
        <v>33</v>
      </c>
      <c r="B45" s="72" t="s">
        <v>45</v>
      </c>
      <c r="C45" s="78">
        <v>1695079.91</v>
      </c>
      <c r="D45" s="78">
        <v>1120513.6992952276</v>
      </c>
      <c r="E45" s="78">
        <v>-574566.21070477227</v>
      </c>
      <c r="F45" s="84">
        <v>-0.33896113529230154</v>
      </c>
      <c r="G45" s="74"/>
      <c r="H45" s="78">
        <v>-685740.77279776905</v>
      </c>
      <c r="I45" s="82">
        <v>111174.56209299667</v>
      </c>
    </row>
    <row r="46" spans="1:9">
      <c r="A46" s="91" t="s">
        <v>33</v>
      </c>
      <c r="B46" s="72" t="s">
        <v>46</v>
      </c>
      <c r="C46" s="78">
        <v>5704505.3799999999</v>
      </c>
      <c r="D46" s="78">
        <v>4038993.2872840213</v>
      </c>
      <c r="E46" s="78">
        <v>-1665512.0927159786</v>
      </c>
      <c r="F46" s="84">
        <v>-0.29196433025644347</v>
      </c>
      <c r="G46" s="74"/>
      <c r="H46" s="78">
        <v>-2000834.5679910288</v>
      </c>
      <c r="I46" s="82">
        <v>335322.47527504992</v>
      </c>
    </row>
    <row r="47" spans="1:9">
      <c r="A47" s="91" t="s">
        <v>47</v>
      </c>
      <c r="B47" s="72" t="s">
        <v>48</v>
      </c>
      <c r="C47" s="78">
        <v>7384.6399999999994</v>
      </c>
      <c r="D47" s="78">
        <v>7411.2399750477689</v>
      </c>
      <c r="E47" s="78">
        <v>26.599975047769476</v>
      </c>
      <c r="F47" s="84">
        <v>3.6020679474922917E-3</v>
      </c>
      <c r="G47" s="74"/>
      <c r="H47" s="78">
        <v>34.869018586429775</v>
      </c>
      <c r="I47" s="82">
        <v>-8.2690435386602985</v>
      </c>
    </row>
    <row r="48" spans="1:9">
      <c r="A48" s="91" t="s">
        <v>47</v>
      </c>
      <c r="B48" s="72" t="s">
        <v>49</v>
      </c>
      <c r="C48" s="78">
        <v>318406.17</v>
      </c>
      <c r="D48" s="78">
        <v>269817.54791662906</v>
      </c>
      <c r="E48" s="78">
        <v>-48588.622083370923</v>
      </c>
      <c r="F48" s="84">
        <v>-0.15259949919742738</v>
      </c>
      <c r="G48" s="74"/>
      <c r="H48" s="78">
        <v>-62064.618857564878</v>
      </c>
      <c r="I48" s="82">
        <v>13475.996774193947</v>
      </c>
    </row>
    <row r="49" spans="1:9">
      <c r="A49" s="91" t="s">
        <v>47</v>
      </c>
      <c r="B49" s="72" t="s">
        <v>50</v>
      </c>
      <c r="C49" s="78">
        <v>105348.94</v>
      </c>
      <c r="D49" s="78">
        <v>101782.81074446613</v>
      </c>
      <c r="E49" s="78">
        <v>-3566.1292555338732</v>
      </c>
      <c r="F49" s="84">
        <v>-3.3850642023867283E-2</v>
      </c>
      <c r="G49" s="74"/>
      <c r="H49" s="78">
        <v>-4753.6378019139884</v>
      </c>
      <c r="I49" s="82">
        <v>1187.5085463801224</v>
      </c>
    </row>
    <row r="50" spans="1:9">
      <c r="A50" s="91" t="s">
        <v>47</v>
      </c>
      <c r="B50" s="72" t="s">
        <v>51</v>
      </c>
      <c r="C50" s="78">
        <v>10713.79</v>
      </c>
      <c r="D50" s="78">
        <v>6772.305870543285</v>
      </c>
      <c r="E50" s="78">
        <v>-3941.4841294567159</v>
      </c>
      <c r="F50" s="84">
        <v>-0.3678888730744877</v>
      </c>
      <c r="G50" s="74"/>
      <c r="H50" s="78">
        <v>-3940.8250966745163</v>
      </c>
      <c r="I50" s="82">
        <v>-0.65903278219957429</v>
      </c>
    </row>
    <row r="51" spans="1:9">
      <c r="A51" s="91" t="s">
        <v>47</v>
      </c>
      <c r="B51" s="72" t="s">
        <v>52</v>
      </c>
      <c r="C51" s="78">
        <v>349757.67000000004</v>
      </c>
      <c r="D51" s="78">
        <v>239116.97525356046</v>
      </c>
      <c r="E51" s="78">
        <v>-110640.69474643958</v>
      </c>
      <c r="F51" s="84">
        <v>-0.31633529222229656</v>
      </c>
      <c r="G51" s="74"/>
      <c r="H51" s="78">
        <v>-134936.20585173822</v>
      </c>
      <c r="I51" s="82">
        <v>24295.511105298676</v>
      </c>
    </row>
    <row r="52" spans="1:9">
      <c r="A52" s="91" t="s">
        <v>47</v>
      </c>
      <c r="B52" s="72" t="s">
        <v>12</v>
      </c>
      <c r="C52" s="78">
        <v>397959.72</v>
      </c>
      <c r="D52" s="78">
        <v>296777.58875129366</v>
      </c>
      <c r="E52" s="78">
        <v>-101182.13124870631</v>
      </c>
      <c r="F52" s="84">
        <v>-0.25425219227892287</v>
      </c>
      <c r="G52" s="74"/>
      <c r="H52" s="78">
        <v>-122384.74951333884</v>
      </c>
      <c r="I52" s="82">
        <v>21202.618264632503</v>
      </c>
    </row>
    <row r="53" spans="1:9">
      <c r="A53" s="91" t="s">
        <v>47</v>
      </c>
      <c r="B53" s="72" t="s">
        <v>53</v>
      </c>
      <c r="C53" s="78">
        <v>527272.11</v>
      </c>
      <c r="D53" s="78">
        <v>541035.33720641641</v>
      </c>
      <c r="E53" s="78">
        <v>13763.227206416428</v>
      </c>
      <c r="F53" s="84">
        <v>2.6102702846195352E-2</v>
      </c>
      <c r="G53" s="74"/>
      <c r="H53" s="78">
        <v>18346.027741880505</v>
      </c>
      <c r="I53" s="82">
        <v>-4582.8005354640773</v>
      </c>
    </row>
    <row r="54" spans="1:9">
      <c r="A54" s="91" t="s">
        <v>47</v>
      </c>
      <c r="B54" s="72" t="s">
        <v>54</v>
      </c>
      <c r="C54" s="78">
        <v>32521.56</v>
      </c>
      <c r="D54" s="78">
        <v>32618.504247031695</v>
      </c>
      <c r="E54" s="78">
        <v>96.944247031693521</v>
      </c>
      <c r="F54" s="84">
        <v>2.9809224106006451E-3</v>
      </c>
      <c r="G54" s="74"/>
      <c r="H54" s="78">
        <v>128.54023041651192</v>
      </c>
      <c r="I54" s="82">
        <v>-31.595983384817373</v>
      </c>
    </row>
    <row r="55" spans="1:9">
      <c r="A55" s="91" t="s">
        <v>47</v>
      </c>
      <c r="B55" s="72" t="s">
        <v>55</v>
      </c>
      <c r="C55" s="78">
        <v>41697.71</v>
      </c>
      <c r="D55" s="78">
        <v>40689.490776187449</v>
      </c>
      <c r="E55" s="78">
        <v>-1008.2192238125499</v>
      </c>
      <c r="F55" s="84">
        <v>-2.4179246865416587E-2</v>
      </c>
      <c r="G55" s="74"/>
      <c r="H55" s="78">
        <v>-1343.8960851010011</v>
      </c>
      <c r="I55" s="82">
        <v>335.67686128844798</v>
      </c>
    </row>
    <row r="56" spans="1:9">
      <c r="A56" s="91" t="s">
        <v>47</v>
      </c>
      <c r="B56" s="72" t="s">
        <v>56</v>
      </c>
      <c r="C56" s="78">
        <v>845103.19</v>
      </c>
      <c r="D56" s="78">
        <v>525587.67325363588</v>
      </c>
      <c r="E56" s="78">
        <v>-319515.51674636407</v>
      </c>
      <c r="F56" s="84">
        <v>-0.37807870154455825</v>
      </c>
      <c r="G56" s="74"/>
      <c r="H56" s="78">
        <v>-392208.32645880943</v>
      </c>
      <c r="I56" s="82">
        <v>72692.809712445305</v>
      </c>
    </row>
    <row r="57" spans="1:9">
      <c r="A57" s="91" t="s">
        <v>47</v>
      </c>
      <c r="B57" s="72" t="s">
        <v>57</v>
      </c>
      <c r="C57" s="78">
        <v>49183.490000000005</v>
      </c>
      <c r="D57" s="78">
        <v>31271.405260407828</v>
      </c>
      <c r="E57" s="78">
        <v>-17912.084739592177</v>
      </c>
      <c r="F57" s="84">
        <v>-0.36418897356800373</v>
      </c>
      <c r="G57" s="74"/>
      <c r="H57" s="78">
        <v>-23874.561855327909</v>
      </c>
      <c r="I57" s="82">
        <v>5962.4771157357354</v>
      </c>
    </row>
    <row r="58" spans="1:9">
      <c r="A58" s="91" t="s">
        <v>47</v>
      </c>
      <c r="B58" s="72" t="s">
        <v>58</v>
      </c>
      <c r="C58" s="78">
        <v>427521.67000000004</v>
      </c>
      <c r="D58" s="78">
        <v>309542.85464488214</v>
      </c>
      <c r="E58" s="78">
        <v>-117978.8153551179</v>
      </c>
      <c r="F58" s="84">
        <v>-0.27595984866712814</v>
      </c>
      <c r="G58" s="74"/>
      <c r="H58" s="78">
        <v>-142426.2781128636</v>
      </c>
      <c r="I58" s="82">
        <v>24447.462757745729</v>
      </c>
    </row>
    <row r="59" spans="1:9">
      <c r="A59" s="91" t="s">
        <v>47</v>
      </c>
      <c r="B59" s="72" t="s">
        <v>59</v>
      </c>
      <c r="C59" s="78">
        <v>245751.71000000002</v>
      </c>
      <c r="D59" s="78">
        <v>134912.8882463272</v>
      </c>
      <c r="E59" s="78">
        <v>-110838.82175367282</v>
      </c>
      <c r="F59" s="84">
        <v>-0.45101953412113716</v>
      </c>
      <c r="G59" s="74"/>
      <c r="H59" s="78">
        <v>-139268.46973414818</v>
      </c>
      <c r="I59" s="82">
        <v>28429.647980475347</v>
      </c>
    </row>
    <row r="60" spans="1:9">
      <c r="A60" s="91" t="s">
        <v>47</v>
      </c>
      <c r="B60" s="72" t="s">
        <v>60</v>
      </c>
      <c r="C60" s="78">
        <v>186347.89</v>
      </c>
      <c r="D60" s="78">
        <v>184919.12630508799</v>
      </c>
      <c r="E60" s="78">
        <v>-1428.7636949120206</v>
      </c>
      <c r="F60" s="84">
        <v>-7.6671847205354486E-3</v>
      </c>
      <c r="G60" s="74"/>
      <c r="H60" s="78">
        <v>-1904.1071304035622</v>
      </c>
      <c r="I60" s="82">
        <v>475.34343549155165</v>
      </c>
    </row>
    <row r="61" spans="1:9">
      <c r="A61" s="91" t="s">
        <v>47</v>
      </c>
      <c r="B61" s="72" t="s">
        <v>61</v>
      </c>
      <c r="C61" s="78">
        <v>1929614.61</v>
      </c>
      <c r="D61" s="78">
        <v>1336431.6882222029</v>
      </c>
      <c r="E61" s="78">
        <v>-593182.92177779716</v>
      </c>
      <c r="F61" s="84">
        <v>-0.30741004898268115</v>
      </c>
      <c r="G61" s="74"/>
      <c r="H61" s="78">
        <v>-698245.81130143069</v>
      </c>
      <c r="I61" s="82">
        <v>105062.88952363364</v>
      </c>
    </row>
    <row r="62" spans="1:9">
      <c r="A62" s="91" t="s">
        <v>47</v>
      </c>
      <c r="B62" s="72" t="s">
        <v>62</v>
      </c>
      <c r="C62" s="78">
        <v>861632.09</v>
      </c>
      <c r="D62" s="78">
        <v>579075.77422872779</v>
      </c>
      <c r="E62" s="78">
        <v>-282556.31577127217</v>
      </c>
      <c r="F62" s="84">
        <v>-0.3279315139844341</v>
      </c>
      <c r="G62" s="74"/>
      <c r="H62" s="78">
        <v>-363658.50445033546</v>
      </c>
      <c r="I62" s="82">
        <v>81102.188679063285</v>
      </c>
    </row>
    <row r="63" spans="1:9">
      <c r="A63" s="91" t="s">
        <v>47</v>
      </c>
      <c r="B63" s="72" t="s">
        <v>16</v>
      </c>
      <c r="C63" s="78">
        <v>421507.14</v>
      </c>
      <c r="D63" s="78">
        <v>386799.72022950993</v>
      </c>
      <c r="E63" s="78">
        <v>-34707.419770490087</v>
      </c>
      <c r="F63" s="84">
        <v>-8.2341238087900684E-2</v>
      </c>
      <c r="G63" s="74"/>
      <c r="H63" s="78">
        <v>-30661.618279262795</v>
      </c>
      <c r="I63" s="82">
        <v>-4045.801491227292</v>
      </c>
    </row>
    <row r="64" spans="1:9">
      <c r="A64" s="91" t="s">
        <v>47</v>
      </c>
      <c r="B64" s="72" t="s">
        <v>63</v>
      </c>
      <c r="C64" s="78">
        <v>44955.39</v>
      </c>
      <c r="D64" s="78">
        <v>30561.03401763428</v>
      </c>
      <c r="E64" s="78">
        <v>-14394.35598236572</v>
      </c>
      <c r="F64" s="84">
        <v>-0.32019199438300322</v>
      </c>
      <c r="G64" s="74"/>
      <c r="H64" s="78">
        <v>-19186.492890838908</v>
      </c>
      <c r="I64" s="82">
        <v>4792.1369084731887</v>
      </c>
    </row>
    <row r="65" spans="1:9">
      <c r="A65" s="91" t="s">
        <v>47</v>
      </c>
      <c r="B65" s="72" t="s">
        <v>64</v>
      </c>
      <c r="C65" s="78">
        <v>90336.11</v>
      </c>
      <c r="D65" s="78">
        <v>92897.295033186936</v>
      </c>
      <c r="E65" s="78">
        <v>2561.1850331869355</v>
      </c>
      <c r="F65" s="84">
        <v>2.8351730367700528E-2</v>
      </c>
      <c r="G65" s="74"/>
      <c r="H65" s="78">
        <v>3414.1224633515922</v>
      </c>
      <c r="I65" s="82">
        <v>-852.93743016466033</v>
      </c>
    </row>
    <row r="66" spans="1:9">
      <c r="A66" s="91" t="s">
        <v>47</v>
      </c>
      <c r="B66" s="72" t="s">
        <v>65</v>
      </c>
      <c r="C66" s="78">
        <v>1086057.2999999998</v>
      </c>
      <c r="D66" s="78">
        <v>721759.42746252683</v>
      </c>
      <c r="E66" s="78">
        <v>-364297.87253747298</v>
      </c>
      <c r="F66" s="84">
        <v>-0.33543153988051372</v>
      </c>
      <c r="G66" s="74"/>
      <c r="H66" s="78">
        <v>-428797.51385254768</v>
      </c>
      <c r="I66" s="82">
        <v>64499.641315074521</v>
      </c>
    </row>
    <row r="67" spans="1:9">
      <c r="A67" s="91" t="s">
        <v>47</v>
      </c>
      <c r="B67" s="72" t="s">
        <v>66</v>
      </c>
      <c r="C67" s="78">
        <v>741103.90999999992</v>
      </c>
      <c r="D67" s="78">
        <v>526075.98431411013</v>
      </c>
      <c r="E67" s="78">
        <v>-215027.92568588979</v>
      </c>
      <c r="F67" s="84">
        <v>-0.29014544760111954</v>
      </c>
      <c r="G67" s="74"/>
      <c r="H67" s="78">
        <v>-261274.07084640488</v>
      </c>
      <c r="I67" s="82">
        <v>46246.145160515036</v>
      </c>
    </row>
    <row r="68" spans="1:9">
      <c r="A68" s="91" t="s">
        <v>47</v>
      </c>
      <c r="B68" s="72" t="s">
        <v>67</v>
      </c>
      <c r="C68" s="78">
        <v>194188.95</v>
      </c>
      <c r="D68" s="78">
        <v>216884.57160004717</v>
      </c>
      <c r="E68" s="78">
        <v>22695.621600047161</v>
      </c>
      <c r="F68" s="84">
        <v>0.11687390863407604</v>
      </c>
      <c r="G68" s="74"/>
      <c r="H68" s="78">
        <v>30250.23307204181</v>
      </c>
      <c r="I68" s="82">
        <v>-7554.6114719946199</v>
      </c>
    </row>
    <row r="69" spans="1:9">
      <c r="A69" s="91" t="s">
        <v>47</v>
      </c>
      <c r="B69" s="72" t="s">
        <v>68</v>
      </c>
      <c r="C69" s="78">
        <v>2092325.2</v>
      </c>
      <c r="D69" s="78">
        <v>1319110.9728411497</v>
      </c>
      <c r="E69" s="78">
        <v>-773214.22715885029</v>
      </c>
      <c r="F69" s="84">
        <v>-0.36954782514632539</v>
      </c>
      <c r="G69" s="74"/>
      <c r="H69" s="78">
        <v>-929446.67827417096</v>
      </c>
      <c r="I69" s="82">
        <v>156232.45111532055</v>
      </c>
    </row>
    <row r="70" spans="1:9">
      <c r="A70" s="91" t="s">
        <v>47</v>
      </c>
      <c r="B70" s="72" t="s">
        <v>69</v>
      </c>
      <c r="C70" s="78">
        <v>187038.41</v>
      </c>
      <c r="D70" s="78">
        <v>142236.87868771242</v>
      </c>
      <c r="E70" s="78">
        <v>-44801.531312287581</v>
      </c>
      <c r="F70" s="84">
        <v>-0.23953118138829121</v>
      </c>
      <c r="G70" s="74"/>
      <c r="H70" s="78">
        <v>-59715.422635569907</v>
      </c>
      <c r="I70" s="82">
        <v>14913.891323282325</v>
      </c>
    </row>
    <row r="71" spans="1:9">
      <c r="A71" s="91" t="s">
        <v>47</v>
      </c>
      <c r="B71" s="72" t="s">
        <v>70</v>
      </c>
      <c r="C71" s="78">
        <v>90114.2</v>
      </c>
      <c r="D71" s="78">
        <v>96037.785127712457</v>
      </c>
      <c r="E71" s="78">
        <v>5923.5851277124602</v>
      </c>
      <c r="F71" s="84">
        <v>6.5734203130166619E-2</v>
      </c>
      <c r="G71" s="74"/>
      <c r="H71" s="78">
        <v>7894.7748992981251</v>
      </c>
      <c r="I71" s="82">
        <v>-1971.1897715856685</v>
      </c>
    </row>
    <row r="72" spans="1:9">
      <c r="A72" s="91" t="s">
        <v>47</v>
      </c>
      <c r="B72" s="72" t="s">
        <v>71</v>
      </c>
      <c r="C72" s="78">
        <v>265546.81</v>
      </c>
      <c r="D72" s="78">
        <v>166392.44426694326</v>
      </c>
      <c r="E72" s="78">
        <v>-99154.365733056737</v>
      </c>
      <c r="F72" s="84">
        <v>-0.37339693793744588</v>
      </c>
      <c r="G72" s="74"/>
      <c r="H72" s="78">
        <v>-121533.77262986501</v>
      </c>
      <c r="I72" s="82">
        <v>22379.406896808287</v>
      </c>
    </row>
    <row r="73" spans="1:9">
      <c r="A73" s="91" t="s">
        <v>47</v>
      </c>
      <c r="B73" s="72" t="s">
        <v>72</v>
      </c>
      <c r="C73" s="78">
        <v>54675.15</v>
      </c>
      <c r="D73" s="78">
        <v>40961.240667906459</v>
      </c>
      <c r="E73" s="78">
        <v>-13713.909332093543</v>
      </c>
      <c r="F73" s="84">
        <v>-0.25082527129954912</v>
      </c>
      <c r="G73" s="74"/>
      <c r="H73" s="78">
        <v>-18279.434451874196</v>
      </c>
      <c r="I73" s="82">
        <v>4565.5251197806501</v>
      </c>
    </row>
    <row r="74" spans="1:9">
      <c r="A74" s="91" t="s">
        <v>47</v>
      </c>
      <c r="B74" s="72" t="s">
        <v>73</v>
      </c>
      <c r="C74" s="78">
        <v>87885.14</v>
      </c>
      <c r="D74" s="78">
        <v>72851.485832494916</v>
      </c>
      <c r="E74" s="78">
        <v>-15033.654167505083</v>
      </c>
      <c r="F74" s="84">
        <v>-0.17106025168196903</v>
      </c>
      <c r="G74" s="74"/>
      <c r="H74" s="78">
        <v>-20038.734438381318</v>
      </c>
      <c r="I74" s="82">
        <v>5005.0802708762421</v>
      </c>
    </row>
    <row r="75" spans="1:9">
      <c r="A75" s="91" t="s">
        <v>47</v>
      </c>
      <c r="B75" s="72" t="s">
        <v>74</v>
      </c>
      <c r="C75" s="78">
        <v>1092183.01</v>
      </c>
      <c r="D75" s="78">
        <v>840025.44271429605</v>
      </c>
      <c r="E75" s="78">
        <v>-252157.56728570396</v>
      </c>
      <c r="F75" s="84">
        <v>-0.2308748304789176</v>
      </c>
      <c r="G75" s="74"/>
      <c r="H75" s="78">
        <v>-316796.41259560076</v>
      </c>
      <c r="I75" s="82">
        <v>64638.845309896802</v>
      </c>
    </row>
    <row r="76" spans="1:9">
      <c r="A76" s="91" t="s">
        <v>75</v>
      </c>
      <c r="B76" s="72" t="s">
        <v>76</v>
      </c>
      <c r="C76" s="78">
        <v>667285.86</v>
      </c>
      <c r="D76" s="78">
        <v>390248.83866238699</v>
      </c>
      <c r="E76" s="78">
        <v>-277037.021337613</v>
      </c>
      <c r="F76" s="84">
        <v>-0.41516992633054295</v>
      </c>
      <c r="G76" s="74"/>
      <c r="H76" s="78">
        <v>-277037.19621148717</v>
      </c>
      <c r="I76" s="82">
        <v>0.17487387420260347</v>
      </c>
    </row>
    <row r="77" spans="1:9">
      <c r="A77" s="91" t="s">
        <v>75</v>
      </c>
      <c r="B77" s="72" t="s">
        <v>77</v>
      </c>
      <c r="C77" s="78">
        <v>371266.85</v>
      </c>
      <c r="D77" s="78">
        <v>218809.2277637946</v>
      </c>
      <c r="E77" s="78">
        <v>-152457.62223620538</v>
      </c>
      <c r="F77" s="84">
        <v>-0.4106416240399739</v>
      </c>
      <c r="G77" s="74"/>
      <c r="H77" s="78">
        <v>-174072.2803576295</v>
      </c>
      <c r="I77" s="82">
        <v>21614.658121424072</v>
      </c>
    </row>
    <row r="78" spans="1:9">
      <c r="A78" s="91" t="s">
        <v>75</v>
      </c>
      <c r="B78" s="72" t="s">
        <v>78</v>
      </c>
      <c r="C78" s="78">
        <v>538746.15</v>
      </c>
      <c r="D78" s="78">
        <v>341573.51738411549</v>
      </c>
      <c r="E78" s="78">
        <v>-197172.63261588453</v>
      </c>
      <c r="F78" s="84">
        <v>-0.36598430005650068</v>
      </c>
      <c r="G78" s="74"/>
      <c r="H78" s="78">
        <v>-331661.32714096789</v>
      </c>
      <c r="I78" s="82">
        <v>134488.69452508338</v>
      </c>
    </row>
    <row r="79" spans="1:9">
      <c r="A79" s="91" t="s">
        <v>75</v>
      </c>
      <c r="B79" s="72" t="s">
        <v>79</v>
      </c>
      <c r="C79" s="78">
        <v>380978.07999999996</v>
      </c>
      <c r="D79" s="78">
        <v>326164.22411113343</v>
      </c>
      <c r="E79" s="78">
        <v>-54813.855888866528</v>
      </c>
      <c r="F79" s="84">
        <v>-0.14387666578840055</v>
      </c>
      <c r="G79" s="74"/>
      <c r="H79" s="78">
        <v>-109518.09301845034</v>
      </c>
      <c r="I79" s="82">
        <v>54704.23712958378</v>
      </c>
    </row>
    <row r="80" spans="1:9">
      <c r="A80" s="91" t="s">
        <v>75</v>
      </c>
      <c r="B80" s="72" t="s">
        <v>80</v>
      </c>
      <c r="C80" s="78">
        <v>312559.52</v>
      </c>
      <c r="D80" s="78">
        <v>237119.00330775583</v>
      </c>
      <c r="E80" s="78">
        <v>-75440.516692244186</v>
      </c>
      <c r="F80" s="84">
        <v>-0.24136368232279146</v>
      </c>
      <c r="G80" s="74"/>
      <c r="H80" s="78">
        <v>-130478.56817960186</v>
      </c>
      <c r="I80" s="82">
        <v>55038.051487357676</v>
      </c>
    </row>
    <row r="81" spans="1:9">
      <c r="A81" s="91" t="s">
        <v>75</v>
      </c>
      <c r="B81" s="72" t="s">
        <v>81</v>
      </c>
      <c r="C81" s="78">
        <v>1801970.49</v>
      </c>
      <c r="D81" s="78">
        <v>931830.12408768409</v>
      </c>
      <c r="E81" s="78">
        <v>-870140.3659123159</v>
      </c>
      <c r="F81" s="84">
        <v>-0.48288269466183981</v>
      </c>
      <c r="G81" s="74"/>
      <c r="H81" s="78">
        <v>-1500517.6415436645</v>
      </c>
      <c r="I81" s="82">
        <v>630377.27563134849</v>
      </c>
    </row>
    <row r="82" spans="1:9">
      <c r="A82" s="91" t="s">
        <v>75</v>
      </c>
      <c r="B82" s="72" t="s">
        <v>82</v>
      </c>
      <c r="C82" s="78">
        <v>2361800.7599999998</v>
      </c>
      <c r="D82" s="78">
        <v>1364167.8672311995</v>
      </c>
      <c r="E82" s="78">
        <v>-997632.89276880026</v>
      </c>
      <c r="F82" s="84">
        <v>-0.42240349383611864</v>
      </c>
      <c r="G82" s="74"/>
      <c r="H82" s="78">
        <v>-1095834.2927485227</v>
      </c>
      <c r="I82" s="82">
        <v>98201.399979722395</v>
      </c>
    </row>
    <row r="83" spans="1:9">
      <c r="A83" s="91" t="s">
        <v>75</v>
      </c>
      <c r="B83" s="72" t="s">
        <v>83</v>
      </c>
      <c r="C83" s="78">
        <v>3760699.17</v>
      </c>
      <c r="D83" s="78">
        <v>3266067.9883224643</v>
      </c>
      <c r="E83" s="78">
        <v>-494631.18167753564</v>
      </c>
      <c r="F83" s="84">
        <v>-0.1315263889287735</v>
      </c>
      <c r="G83" s="74"/>
      <c r="H83" s="78">
        <v>-870452.05088128138</v>
      </c>
      <c r="I83" s="82">
        <v>375820.86920374539</v>
      </c>
    </row>
    <row r="84" spans="1:9">
      <c r="A84" s="91" t="s">
        <v>75</v>
      </c>
      <c r="B84" s="72" t="s">
        <v>84</v>
      </c>
      <c r="C84" s="78">
        <v>668591.16</v>
      </c>
      <c r="D84" s="78">
        <v>458339.16692281549</v>
      </c>
      <c r="E84" s="78">
        <v>-210251.99307718454</v>
      </c>
      <c r="F84" s="84">
        <v>-0.31447019592239978</v>
      </c>
      <c r="G84" s="74"/>
      <c r="H84" s="78">
        <v>-370111.43246752606</v>
      </c>
      <c r="I84" s="82">
        <v>159859.43939034146</v>
      </c>
    </row>
    <row r="85" spans="1:9">
      <c r="A85" s="91" t="s">
        <v>75</v>
      </c>
      <c r="B85" s="72" t="s">
        <v>85</v>
      </c>
      <c r="C85" s="78">
        <v>1568470.51</v>
      </c>
      <c r="D85" s="78">
        <v>972267.68070236605</v>
      </c>
      <c r="E85" s="78">
        <v>-596202.82929763396</v>
      </c>
      <c r="F85" s="84">
        <v>-0.38011733436903061</v>
      </c>
      <c r="G85" s="74"/>
      <c r="H85" s="78">
        <v>-1101060.2481644475</v>
      </c>
      <c r="I85" s="82">
        <v>504857.41886681353</v>
      </c>
    </row>
    <row r="86" spans="1:9">
      <c r="A86" s="91" t="s">
        <v>75</v>
      </c>
      <c r="B86" s="72" t="s">
        <v>86</v>
      </c>
      <c r="C86" s="78">
        <v>2181406.77</v>
      </c>
      <c r="D86" s="78">
        <v>2174609.7170874863</v>
      </c>
      <c r="E86" s="78">
        <v>-6797.0529125137255</v>
      </c>
      <c r="F86" s="84">
        <v>-3.1159034646773952E-3</v>
      </c>
      <c r="G86" s="74"/>
      <c r="H86" s="78">
        <v>-6796.2586294737994</v>
      </c>
      <c r="I86" s="82">
        <v>-0.7942830401007086</v>
      </c>
    </row>
    <row r="87" spans="1:9">
      <c r="A87" s="91" t="s">
        <v>75</v>
      </c>
      <c r="B87" s="72" t="s">
        <v>87</v>
      </c>
      <c r="C87" s="78">
        <v>2731250.63</v>
      </c>
      <c r="D87" s="78">
        <v>2685322.6205670307</v>
      </c>
      <c r="E87" s="78">
        <v>-45928.009432969149</v>
      </c>
      <c r="F87" s="84">
        <v>-1.681574328203236E-2</v>
      </c>
      <c r="G87" s="74"/>
      <c r="H87" s="78">
        <v>-73213.743469634617</v>
      </c>
      <c r="I87" s="82">
        <v>27285.73403666541</v>
      </c>
    </row>
    <row r="88" spans="1:9">
      <c r="A88" s="91" t="s">
        <v>75</v>
      </c>
      <c r="B88" s="72" t="s">
        <v>88</v>
      </c>
      <c r="C88" s="78">
        <v>662361.59999999998</v>
      </c>
      <c r="D88" s="78">
        <v>263009.03280437249</v>
      </c>
      <c r="E88" s="78">
        <v>-399352.56719562749</v>
      </c>
      <c r="F88" s="84">
        <v>-0.6029222817198755</v>
      </c>
      <c r="G88" s="74"/>
      <c r="H88" s="78">
        <v>-513191.33957462985</v>
      </c>
      <c r="I88" s="82">
        <v>113838.77237900224</v>
      </c>
    </row>
    <row r="89" spans="1:9">
      <c r="A89" s="91" t="s">
        <v>75</v>
      </c>
      <c r="B89" s="72" t="s">
        <v>89</v>
      </c>
      <c r="C89" s="78">
        <v>3338526.05</v>
      </c>
      <c r="D89" s="78">
        <v>2454008.6505130003</v>
      </c>
      <c r="E89" s="78">
        <v>-884517.39948699949</v>
      </c>
      <c r="F89" s="84">
        <v>-0.26494248846343421</v>
      </c>
      <c r="G89" s="74"/>
      <c r="H89" s="78">
        <v>-1601310.8631922088</v>
      </c>
      <c r="I89" s="82">
        <v>716793.46370520932</v>
      </c>
    </row>
    <row r="90" spans="1:9">
      <c r="A90" s="91" t="s">
        <v>75</v>
      </c>
      <c r="B90" s="72" t="s">
        <v>90</v>
      </c>
      <c r="C90" s="78">
        <v>2532148.17</v>
      </c>
      <c r="D90" s="78">
        <v>2718770.1764510544</v>
      </c>
      <c r="E90" s="78">
        <v>186622.00645105448</v>
      </c>
      <c r="F90" s="84">
        <v>7.3701060886596725E-2</v>
      </c>
      <c r="G90" s="74"/>
      <c r="H90" s="78">
        <v>372872.77743522241</v>
      </c>
      <c r="I90" s="82">
        <v>-186250.77098416816</v>
      </c>
    </row>
    <row r="91" spans="1:9">
      <c r="A91" s="91" t="s">
        <v>75</v>
      </c>
      <c r="B91" s="72" t="s">
        <v>91</v>
      </c>
      <c r="C91" s="78">
        <v>1430726.31</v>
      </c>
      <c r="D91" s="78">
        <v>1238212.0933094111</v>
      </c>
      <c r="E91" s="78">
        <v>-192514.21669058898</v>
      </c>
      <c r="F91" s="84">
        <v>-0.13455698364181823</v>
      </c>
      <c r="G91" s="74"/>
      <c r="H91" s="78">
        <v>-336958.70849600266</v>
      </c>
      <c r="I91" s="82">
        <v>144444.49180541374</v>
      </c>
    </row>
    <row r="92" spans="1:9">
      <c r="A92" s="91" t="s">
        <v>75</v>
      </c>
      <c r="B92" s="72" t="s">
        <v>92</v>
      </c>
      <c r="C92" s="78">
        <v>1380037.72</v>
      </c>
      <c r="D92" s="78">
        <v>1266326.8920250647</v>
      </c>
      <c r="E92" s="78">
        <v>-113710.8279749353</v>
      </c>
      <c r="F92" s="84">
        <v>-8.2396898524581846E-2</v>
      </c>
      <c r="G92" s="74"/>
      <c r="H92" s="78">
        <v>-200227.8013640774</v>
      </c>
      <c r="I92" s="82">
        <v>86516.97338914196</v>
      </c>
    </row>
    <row r="93" spans="1:9">
      <c r="A93" s="91" t="s">
        <v>75</v>
      </c>
      <c r="B93" s="72" t="s">
        <v>93</v>
      </c>
      <c r="C93" s="78">
        <v>860290.19000000006</v>
      </c>
      <c r="D93" s="78">
        <v>666415.3752095463</v>
      </c>
      <c r="E93" s="78">
        <v>-193874.81479045376</v>
      </c>
      <c r="F93" s="84">
        <v>-0.22535978794603453</v>
      </c>
      <c r="G93" s="74"/>
      <c r="H93" s="78">
        <v>-357744.19194451999</v>
      </c>
      <c r="I93" s="82">
        <v>163869.37715406623</v>
      </c>
    </row>
    <row r="94" spans="1:9">
      <c r="A94" s="91" t="s">
        <v>75</v>
      </c>
      <c r="B94" s="72" t="s">
        <v>94</v>
      </c>
      <c r="C94" s="78">
        <v>2382180.17</v>
      </c>
      <c r="D94" s="78">
        <v>803279.07132032712</v>
      </c>
      <c r="E94" s="78">
        <v>-1578901.0986796729</v>
      </c>
      <c r="F94" s="84">
        <v>-0.66279667615555415</v>
      </c>
      <c r="G94" s="74"/>
      <c r="H94" s="78">
        <v>-1657872.7361378905</v>
      </c>
      <c r="I94" s="82">
        <v>78971.637458217563</v>
      </c>
    </row>
    <row r="95" spans="1:9">
      <c r="A95" s="91" t="s">
        <v>75</v>
      </c>
      <c r="B95" s="72" t="s">
        <v>95</v>
      </c>
      <c r="C95" s="78">
        <v>1683588.12</v>
      </c>
      <c r="D95" s="78">
        <v>1674619.655990409</v>
      </c>
      <c r="E95" s="78">
        <v>-8968.4640095911454</v>
      </c>
      <c r="F95" s="84">
        <v>-5.3269941163466665E-3</v>
      </c>
      <c r="G95" s="74"/>
      <c r="H95" s="78">
        <v>-17918.328542553878</v>
      </c>
      <c r="I95" s="82">
        <v>8949.8645329629071</v>
      </c>
    </row>
    <row r="96" spans="1:9">
      <c r="A96" s="91" t="s">
        <v>75</v>
      </c>
      <c r="B96" s="72" t="s">
        <v>96</v>
      </c>
      <c r="C96" s="78">
        <v>863294.17</v>
      </c>
      <c r="D96" s="78">
        <v>868894.87613467197</v>
      </c>
      <c r="E96" s="78">
        <v>5600.7061346719274</v>
      </c>
      <c r="F96" s="84">
        <v>6.4875986996088793E-3</v>
      </c>
      <c r="G96" s="74"/>
      <c r="H96" s="78">
        <v>11189.634985756667</v>
      </c>
      <c r="I96" s="82">
        <v>-5588.9288510846673</v>
      </c>
    </row>
    <row r="97" spans="1:9">
      <c r="A97" s="91" t="s">
        <v>75</v>
      </c>
      <c r="B97" s="72" t="s">
        <v>97</v>
      </c>
      <c r="C97" s="78">
        <v>632598.55000000005</v>
      </c>
      <c r="D97" s="78">
        <v>518279.86979837122</v>
      </c>
      <c r="E97" s="78">
        <v>-114318.68020162883</v>
      </c>
      <c r="F97" s="84">
        <v>-0.18071283944869748</v>
      </c>
      <c r="G97" s="74"/>
      <c r="H97" s="78">
        <v>-195406.09931288505</v>
      </c>
      <c r="I97" s="82">
        <v>81087.419111256255</v>
      </c>
    </row>
    <row r="98" spans="1:9">
      <c r="A98" s="91" t="s">
        <v>75</v>
      </c>
      <c r="B98" s="72" t="s">
        <v>98</v>
      </c>
      <c r="C98" s="78">
        <v>246826.69</v>
      </c>
      <c r="D98" s="78">
        <v>202334.76430495371</v>
      </c>
      <c r="E98" s="78">
        <v>-44491.925695046288</v>
      </c>
      <c r="F98" s="84">
        <v>-0.18025573204845183</v>
      </c>
      <c r="G98" s="74"/>
      <c r="H98" s="78">
        <v>-64832.717946242716</v>
      </c>
      <c r="I98" s="82">
        <v>20340.792251196428</v>
      </c>
    </row>
    <row r="99" spans="1:9">
      <c r="A99" s="91" t="s">
        <v>75</v>
      </c>
      <c r="B99" s="72" t="s">
        <v>99</v>
      </c>
      <c r="C99" s="78">
        <v>1265764.27</v>
      </c>
      <c r="D99" s="78">
        <v>1001249.0808130344</v>
      </c>
      <c r="E99" s="78">
        <v>-264515.18918696558</v>
      </c>
      <c r="F99" s="84">
        <v>-0.20897665975906049</v>
      </c>
      <c r="G99" s="74"/>
      <c r="H99" s="78">
        <v>-413908.82829218614</v>
      </c>
      <c r="I99" s="82">
        <v>149393.63910522056</v>
      </c>
    </row>
    <row r="100" spans="1:9">
      <c r="A100" s="91" t="s">
        <v>75</v>
      </c>
      <c r="B100" s="72" t="s">
        <v>100</v>
      </c>
      <c r="C100" s="78">
        <v>4290964.8900000006</v>
      </c>
      <c r="D100" s="78">
        <v>1723079.0809571762</v>
      </c>
      <c r="E100" s="78">
        <v>-2567885.8090428244</v>
      </c>
      <c r="F100" s="84">
        <v>-0.5984401818405054</v>
      </c>
      <c r="G100" s="74"/>
      <c r="H100" s="78">
        <v>-2567885.4934022641</v>
      </c>
      <c r="I100" s="82">
        <v>-0.31564055976923555</v>
      </c>
    </row>
    <row r="101" spans="1:9">
      <c r="A101" s="91" t="s">
        <v>75</v>
      </c>
      <c r="B101" s="72" t="s">
        <v>101</v>
      </c>
      <c r="C101" s="78">
        <v>3539152.57</v>
      </c>
      <c r="D101" s="78">
        <v>3499026.3430482792</v>
      </c>
      <c r="E101" s="78">
        <v>-40126.226951720659</v>
      </c>
      <c r="F101" s="84">
        <v>-1.1337806482787675E-2</v>
      </c>
      <c r="G101" s="74"/>
      <c r="H101" s="78">
        <v>-80172.824593803263</v>
      </c>
      <c r="I101" s="82">
        <v>40046.597642082255</v>
      </c>
    </row>
    <row r="102" spans="1:9">
      <c r="A102" s="91" t="s">
        <v>75</v>
      </c>
      <c r="B102" s="72" t="s">
        <v>102</v>
      </c>
      <c r="C102" s="78">
        <v>3523491.86</v>
      </c>
      <c r="D102" s="78">
        <v>3364670.8051744886</v>
      </c>
      <c r="E102" s="78">
        <v>-158821.0548255113</v>
      </c>
      <c r="F102" s="84">
        <v>-4.5074903287987529E-2</v>
      </c>
      <c r="G102" s="74"/>
      <c r="H102" s="78">
        <v>-317326.42311289313</v>
      </c>
      <c r="I102" s="82">
        <v>158505.36828738172</v>
      </c>
    </row>
    <row r="103" spans="1:9">
      <c r="A103" s="91" t="s">
        <v>75</v>
      </c>
      <c r="B103" s="72" t="s">
        <v>103</v>
      </c>
      <c r="C103" s="78">
        <v>1714863.8</v>
      </c>
      <c r="D103" s="78">
        <v>1716621.3061617676</v>
      </c>
      <c r="E103" s="78">
        <v>1757.5061617675237</v>
      </c>
      <c r="F103" s="84">
        <v>1.0248663256915934E-3</v>
      </c>
      <c r="G103" s="74"/>
      <c r="H103" s="78">
        <v>3510.9310228058603</v>
      </c>
      <c r="I103" s="82">
        <v>-1753.4248610383365</v>
      </c>
    </row>
    <row r="104" spans="1:9">
      <c r="A104" s="91" t="s">
        <v>75</v>
      </c>
      <c r="B104" s="72" t="s">
        <v>104</v>
      </c>
      <c r="C104" s="78">
        <v>1081882.5900000001</v>
      </c>
      <c r="D104" s="78">
        <v>1088298.83828712</v>
      </c>
      <c r="E104" s="78">
        <v>6416.2482871199027</v>
      </c>
      <c r="F104" s="84">
        <v>5.9306327196927185E-3</v>
      </c>
      <c r="G104" s="74"/>
      <c r="H104" s="78">
        <v>12819.402367905801</v>
      </c>
      <c r="I104" s="82">
        <v>-6403.1540807858109</v>
      </c>
    </row>
    <row r="105" spans="1:9">
      <c r="A105" s="91" t="s">
        <v>75</v>
      </c>
      <c r="B105" s="72" t="s">
        <v>105</v>
      </c>
      <c r="C105" s="78">
        <v>1798158.89</v>
      </c>
      <c r="D105" s="78">
        <v>1809502.2114360547</v>
      </c>
      <c r="E105" s="78">
        <v>11343.321436054772</v>
      </c>
      <c r="F105" s="84">
        <v>6.3082976143753198E-3</v>
      </c>
      <c r="G105" s="74"/>
      <c r="H105" s="78">
        <v>22662.910909349856</v>
      </c>
      <c r="I105" s="82">
        <v>-11319.589473295258</v>
      </c>
    </row>
    <row r="106" spans="1:9">
      <c r="A106" s="91" t="s">
        <v>75</v>
      </c>
      <c r="B106" s="72" t="s">
        <v>106</v>
      </c>
      <c r="C106" s="78">
        <v>3116586.76</v>
      </c>
      <c r="D106" s="78">
        <v>2176989.7379787536</v>
      </c>
      <c r="E106" s="78">
        <v>-939597.02202124614</v>
      </c>
      <c r="F106" s="84">
        <v>-0.3014827098929363</v>
      </c>
      <c r="G106" s="74"/>
      <c r="H106" s="78">
        <v>-1705496.3510531443</v>
      </c>
      <c r="I106" s="82">
        <v>765899.32903189817</v>
      </c>
    </row>
    <row r="107" spans="1:9">
      <c r="A107" s="91" t="s">
        <v>75</v>
      </c>
      <c r="B107" s="72" t="s">
        <v>107</v>
      </c>
      <c r="C107" s="78">
        <v>1145274.8600000001</v>
      </c>
      <c r="D107" s="78">
        <v>667286.90077909571</v>
      </c>
      <c r="E107" s="78">
        <v>-477987.95922090439</v>
      </c>
      <c r="F107" s="84">
        <v>-0.41735654550288859</v>
      </c>
      <c r="G107" s="74"/>
      <c r="H107" s="78">
        <v>-477988.59223609575</v>
      </c>
      <c r="I107" s="82">
        <v>0.63301519141532481</v>
      </c>
    </row>
    <row r="108" spans="1:9">
      <c r="A108" s="91" t="s">
        <v>75</v>
      </c>
      <c r="B108" s="72" t="s">
        <v>108</v>
      </c>
      <c r="C108" s="78">
        <v>5840116.8499999996</v>
      </c>
      <c r="D108" s="78">
        <v>2554020.4261756893</v>
      </c>
      <c r="E108" s="78">
        <v>-3286096.4238243103</v>
      </c>
      <c r="F108" s="84">
        <v>-0.56267648545838778</v>
      </c>
      <c r="G108" s="74"/>
      <c r="H108" s="78">
        <v>-3857820.7451869538</v>
      </c>
      <c r="I108" s="82">
        <v>571724.3213626435</v>
      </c>
    </row>
    <row r="109" spans="1:9">
      <c r="A109" s="91" t="s">
        <v>75</v>
      </c>
      <c r="B109" s="72" t="s">
        <v>109</v>
      </c>
      <c r="C109" s="78">
        <v>1526299.27</v>
      </c>
      <c r="D109" s="78">
        <v>935686.88758633821</v>
      </c>
      <c r="E109" s="78">
        <v>-590612.38241366181</v>
      </c>
      <c r="F109" s="84">
        <v>-0.38695712827908368</v>
      </c>
      <c r="G109" s="74"/>
      <c r="H109" s="78">
        <v>-1055081.1536855141</v>
      </c>
      <c r="I109" s="82">
        <v>464468.77127185231</v>
      </c>
    </row>
    <row r="110" spans="1:9">
      <c r="A110" s="91" t="s">
        <v>75</v>
      </c>
      <c r="B110" s="72" t="s">
        <v>110</v>
      </c>
      <c r="C110" s="78">
        <v>4669411.9799999995</v>
      </c>
      <c r="D110" s="78">
        <v>1015604.5448051065</v>
      </c>
      <c r="E110" s="78">
        <v>-3653807.4351948928</v>
      </c>
      <c r="F110" s="84">
        <v>-0.78249840683256511</v>
      </c>
      <c r="G110" s="74"/>
      <c r="H110" s="78">
        <v>-3653808.2472900674</v>
      </c>
      <c r="I110" s="82">
        <v>0.81209517369279638</v>
      </c>
    </row>
    <row r="111" spans="1:9">
      <c r="A111" s="91" t="s">
        <v>75</v>
      </c>
      <c r="B111" s="72" t="s">
        <v>111</v>
      </c>
      <c r="C111" s="78">
        <v>3497533.82</v>
      </c>
      <c r="D111" s="78">
        <v>3407852.6764623146</v>
      </c>
      <c r="E111" s="78">
        <v>-89681.143537685275</v>
      </c>
      <c r="F111" s="84">
        <v>-2.5641251279647462E-2</v>
      </c>
      <c r="G111" s="74"/>
      <c r="H111" s="78">
        <v>-132649.32753581979</v>
      </c>
      <c r="I111" s="82">
        <v>42968.183998134453</v>
      </c>
    </row>
    <row r="112" spans="1:9">
      <c r="A112" s="91" t="s">
        <v>75</v>
      </c>
      <c r="B112" s="72" t="s">
        <v>112</v>
      </c>
      <c r="C112" s="78">
        <v>3145080.27</v>
      </c>
      <c r="D112" s="78">
        <v>2681824.1712094736</v>
      </c>
      <c r="E112" s="78">
        <v>-463256.09879052639</v>
      </c>
      <c r="F112" s="84">
        <v>-0.14729547706918347</v>
      </c>
      <c r="G112" s="74"/>
      <c r="H112" s="78">
        <v>-815841.29685850814</v>
      </c>
      <c r="I112" s="82">
        <v>352585.19806798175</v>
      </c>
    </row>
    <row r="113" spans="1:9">
      <c r="A113" s="91" t="s">
        <v>75</v>
      </c>
      <c r="B113" s="72" t="s">
        <v>113</v>
      </c>
      <c r="C113" s="78">
        <v>1457788.11</v>
      </c>
      <c r="D113" s="78">
        <v>1468251.8463411618</v>
      </c>
      <c r="E113" s="78">
        <v>10463.736341161653</v>
      </c>
      <c r="F113" s="84">
        <v>7.17781704308293E-3</v>
      </c>
      <c r="G113" s="74"/>
      <c r="H113" s="78">
        <v>20907.659316534773</v>
      </c>
      <c r="I113" s="82">
        <v>-10443.922975372989</v>
      </c>
    </row>
    <row r="114" spans="1:9">
      <c r="A114" s="91" t="s">
        <v>75</v>
      </c>
      <c r="B114" s="72" t="s">
        <v>114</v>
      </c>
      <c r="C114" s="78">
        <v>144264.47</v>
      </c>
      <c r="D114" s="78">
        <v>103077.07988967994</v>
      </c>
      <c r="E114" s="78">
        <v>-41187.390110320062</v>
      </c>
      <c r="F114" s="84">
        <v>-0.28549919540355334</v>
      </c>
      <c r="G114" s="74"/>
      <c r="H114" s="78">
        <v>-77053.66960753013</v>
      </c>
      <c r="I114" s="82">
        <v>35866.279497210075</v>
      </c>
    </row>
    <row r="115" spans="1:9">
      <c r="A115" s="91" t="s">
        <v>115</v>
      </c>
      <c r="B115" s="72" t="s">
        <v>116</v>
      </c>
      <c r="C115" s="78">
        <v>208932.45</v>
      </c>
      <c r="D115" s="78">
        <v>197922.20795309648</v>
      </c>
      <c r="E115" s="78">
        <v>-11010.242046903528</v>
      </c>
      <c r="F115" s="84">
        <v>-5.2697616128579011E-2</v>
      </c>
      <c r="G115" s="74"/>
      <c r="H115" s="78">
        <v>-21998.657669772321</v>
      </c>
      <c r="I115" s="82">
        <v>10988.415622868808</v>
      </c>
    </row>
    <row r="116" spans="1:9">
      <c r="A116" s="91" t="s">
        <v>115</v>
      </c>
      <c r="B116" s="72" t="s">
        <v>117</v>
      </c>
      <c r="C116" s="78">
        <v>1517897.6</v>
      </c>
      <c r="D116" s="78">
        <v>1132234.1240985231</v>
      </c>
      <c r="E116" s="78">
        <v>-385663.47590147704</v>
      </c>
      <c r="F116" s="84">
        <v>-0.25407740014970509</v>
      </c>
      <c r="G116" s="74"/>
      <c r="H116" s="78">
        <v>-438623.96743236639</v>
      </c>
      <c r="I116" s="82">
        <v>52960.491530889412</v>
      </c>
    </row>
    <row r="117" spans="1:9">
      <c r="A117" s="91" t="s">
        <v>115</v>
      </c>
      <c r="B117" s="72" t="s">
        <v>118</v>
      </c>
      <c r="C117" s="78">
        <v>402407.53</v>
      </c>
      <c r="D117" s="78">
        <v>447827.68635640829</v>
      </c>
      <c r="E117" s="78">
        <v>45420.156356408261</v>
      </c>
      <c r="F117" s="84">
        <v>0.11287103985456798</v>
      </c>
      <c r="G117" s="74"/>
      <c r="H117" s="78">
        <v>90750.155012018513</v>
      </c>
      <c r="I117" s="82">
        <v>-45329.998655610252</v>
      </c>
    </row>
    <row r="118" spans="1:9">
      <c r="A118" s="91" t="s">
        <v>115</v>
      </c>
      <c r="B118" s="72" t="s">
        <v>119</v>
      </c>
      <c r="C118" s="78">
        <v>1701542</v>
      </c>
      <c r="D118" s="78">
        <v>1326278.7822040173</v>
      </c>
      <c r="E118" s="78">
        <v>-375263.21779598272</v>
      </c>
      <c r="F118" s="84">
        <v>-0.22054302379605248</v>
      </c>
      <c r="G118" s="74"/>
      <c r="H118" s="78">
        <v>-421032.07570998452</v>
      </c>
      <c r="I118" s="82">
        <v>45768.857914001681</v>
      </c>
    </row>
    <row r="119" spans="1:9">
      <c r="A119" s="91" t="s">
        <v>115</v>
      </c>
      <c r="B119" s="72" t="s">
        <v>120</v>
      </c>
      <c r="C119" s="78">
        <v>559366.86</v>
      </c>
      <c r="D119" s="78">
        <v>499754.78292225586</v>
      </c>
      <c r="E119" s="78">
        <v>-59612.077077744121</v>
      </c>
      <c r="F119" s="84">
        <v>-0.10657062715110459</v>
      </c>
      <c r="G119" s="74"/>
      <c r="H119" s="78">
        <v>-119105.70092774282</v>
      </c>
      <c r="I119" s="82">
        <v>59493.623849998694</v>
      </c>
    </row>
    <row r="120" spans="1:9">
      <c r="A120" s="91" t="s">
        <v>115</v>
      </c>
      <c r="B120" s="72" t="s">
        <v>121</v>
      </c>
      <c r="C120" s="78">
        <v>1538192.96</v>
      </c>
      <c r="D120" s="78">
        <v>1112182.8679992501</v>
      </c>
      <c r="E120" s="78">
        <v>-426010.09200074989</v>
      </c>
      <c r="F120" s="84">
        <v>-0.27695490948076495</v>
      </c>
      <c r="G120" s="74"/>
      <c r="H120" s="78">
        <v>-498689.55136154982</v>
      </c>
      <c r="I120" s="82">
        <v>72679.459360799985</v>
      </c>
    </row>
    <row r="121" spans="1:9">
      <c r="A121" s="91" t="s">
        <v>115</v>
      </c>
      <c r="B121" s="72" t="s">
        <v>122</v>
      </c>
      <c r="C121" s="78">
        <v>2100.11</v>
      </c>
      <c r="D121" s="78">
        <v>1715.0212730492892</v>
      </c>
      <c r="E121" s="78">
        <v>-385.08872695071091</v>
      </c>
      <c r="F121" s="84">
        <v>-0.18336597937760921</v>
      </c>
      <c r="G121" s="74"/>
      <c r="H121" s="78">
        <v>-768.69867887940245</v>
      </c>
      <c r="I121" s="82">
        <v>383.60995192869177</v>
      </c>
    </row>
    <row r="122" spans="1:9">
      <c r="A122" s="91" t="s">
        <v>115</v>
      </c>
      <c r="B122" s="72" t="s">
        <v>123</v>
      </c>
      <c r="C122" s="78">
        <v>525189.19999999995</v>
      </c>
      <c r="D122" s="78">
        <v>451961.31183925498</v>
      </c>
      <c r="E122" s="78">
        <v>-73227.888160744973</v>
      </c>
      <c r="F122" s="84">
        <v>-0.13943144329842461</v>
      </c>
      <c r="G122" s="74"/>
      <c r="H122" s="78">
        <v>-125010.16058947354</v>
      </c>
      <c r="I122" s="82">
        <v>51782.272428728524</v>
      </c>
    </row>
    <row r="123" spans="1:9">
      <c r="A123" s="91" t="s">
        <v>115</v>
      </c>
      <c r="B123" s="72" t="s">
        <v>124</v>
      </c>
      <c r="C123" s="78">
        <v>363921.66000000003</v>
      </c>
      <c r="D123" s="78">
        <v>171288.03057297273</v>
      </c>
      <c r="E123" s="78">
        <v>-192633.62942702731</v>
      </c>
      <c r="F123" s="84">
        <v>-0.52932718933802203</v>
      </c>
      <c r="G123" s="74"/>
      <c r="H123" s="78">
        <v>-192633.55896354071</v>
      </c>
      <c r="I123" s="82">
        <v>-7.0463486597873271E-2</v>
      </c>
    </row>
    <row r="124" spans="1:9">
      <c r="A124" s="91" t="s">
        <v>115</v>
      </c>
      <c r="B124" s="72" t="s">
        <v>125</v>
      </c>
      <c r="C124" s="78">
        <v>585966.81000000006</v>
      </c>
      <c r="D124" s="78">
        <v>183272.19784817722</v>
      </c>
      <c r="E124" s="78">
        <v>-402694.61215182283</v>
      </c>
      <c r="F124" s="84">
        <v>-0.6872310944570782</v>
      </c>
      <c r="G124" s="74"/>
      <c r="H124" s="78">
        <v>-402695.04288038425</v>
      </c>
      <c r="I124" s="82">
        <v>0.43072856141952798</v>
      </c>
    </row>
    <row r="125" spans="1:9">
      <c r="A125" s="91" t="s">
        <v>115</v>
      </c>
      <c r="B125" s="72" t="s">
        <v>126</v>
      </c>
      <c r="C125" s="78">
        <v>339662.33</v>
      </c>
      <c r="D125" s="78">
        <v>334231.35058546573</v>
      </c>
      <c r="E125" s="78">
        <v>-5430.9794145342894</v>
      </c>
      <c r="F125" s="84">
        <v>-1.5989348640852486E-2</v>
      </c>
      <c r="G125" s="74"/>
      <c r="H125" s="78">
        <v>-10851.965346117198</v>
      </c>
      <c r="I125" s="82">
        <v>5420.9859315829235</v>
      </c>
    </row>
    <row r="126" spans="1:9">
      <c r="A126" s="91" t="s">
        <v>115</v>
      </c>
      <c r="B126" s="72" t="s">
        <v>127</v>
      </c>
      <c r="C126" s="78">
        <v>2644691.2400000002</v>
      </c>
      <c r="D126" s="78">
        <v>2666393.4778062729</v>
      </c>
      <c r="E126" s="78">
        <v>21702.237806272693</v>
      </c>
      <c r="F126" s="84">
        <v>8.2059627521104093E-3</v>
      </c>
      <c r="G126" s="74"/>
      <c r="H126" s="78">
        <v>43360.588252550107</v>
      </c>
      <c r="I126" s="82">
        <v>-21658.350446277065</v>
      </c>
    </row>
    <row r="127" spans="1:9">
      <c r="A127" s="91" t="s">
        <v>115</v>
      </c>
      <c r="B127" s="72" t="s">
        <v>128</v>
      </c>
      <c r="C127" s="78">
        <v>248733.12</v>
      </c>
      <c r="D127" s="78">
        <v>221191.78667126934</v>
      </c>
      <c r="E127" s="78">
        <v>-27541.33332873066</v>
      </c>
      <c r="F127" s="84">
        <v>-0.11072644177313684</v>
      </c>
      <c r="G127" s="74"/>
      <c r="H127" s="78">
        <v>-55028.876348269376</v>
      </c>
      <c r="I127" s="82">
        <v>27487.543019538716</v>
      </c>
    </row>
    <row r="128" spans="1:9">
      <c r="A128" s="91" t="s">
        <v>115</v>
      </c>
      <c r="B128" s="72" t="s">
        <v>129</v>
      </c>
      <c r="C128" s="78">
        <v>1181996.54</v>
      </c>
      <c r="D128" s="78">
        <v>1115849.8825436132</v>
      </c>
      <c r="E128" s="78">
        <v>-66146.657456386834</v>
      </c>
      <c r="F128" s="84">
        <v>-5.5961802947736915E-2</v>
      </c>
      <c r="G128" s="74"/>
      <c r="H128" s="78">
        <v>-132161.2575308524</v>
      </c>
      <c r="I128" s="82">
        <v>66014.600074465619</v>
      </c>
    </row>
    <row r="129" spans="1:9">
      <c r="A129" s="91" t="s">
        <v>115</v>
      </c>
      <c r="B129" s="72" t="s">
        <v>130</v>
      </c>
      <c r="C129" s="78">
        <v>891398.57000000007</v>
      </c>
      <c r="D129" s="78">
        <v>888692.7540193483</v>
      </c>
      <c r="E129" s="78">
        <v>-2705.8159806517651</v>
      </c>
      <c r="F129" s="84">
        <v>-3.0354726513099127E-3</v>
      </c>
      <c r="G129" s="74"/>
      <c r="H129" s="78">
        <v>-2705.9442001045099</v>
      </c>
      <c r="I129" s="82">
        <v>0.12821945280302316</v>
      </c>
    </row>
    <row r="130" spans="1:9">
      <c r="A130" s="91" t="s">
        <v>115</v>
      </c>
      <c r="B130" s="72" t="s">
        <v>131</v>
      </c>
      <c r="C130" s="78">
        <v>115005.33</v>
      </c>
      <c r="D130" s="78">
        <v>123164.51449811483</v>
      </c>
      <c r="E130" s="78">
        <v>8159.1844981148315</v>
      </c>
      <c r="F130" s="84">
        <v>7.094614221892874E-2</v>
      </c>
      <c r="G130" s="74"/>
      <c r="H130" s="78">
        <v>16300.72249357363</v>
      </c>
      <c r="I130" s="82">
        <v>-8141.5379954587988</v>
      </c>
    </row>
    <row r="131" spans="1:9">
      <c r="A131" s="91" t="s">
        <v>115</v>
      </c>
      <c r="B131" s="72" t="s">
        <v>132</v>
      </c>
      <c r="C131" s="78">
        <v>1929831.42</v>
      </c>
      <c r="D131" s="78">
        <v>1731934.4144263123</v>
      </c>
      <c r="E131" s="78">
        <v>-197897.00557368761</v>
      </c>
      <c r="F131" s="84">
        <v>-0.10254626571148252</v>
      </c>
      <c r="G131" s="74"/>
      <c r="H131" s="78">
        <v>-395400.9529855774</v>
      </c>
      <c r="I131" s="82">
        <v>197503.94741188968</v>
      </c>
    </row>
    <row r="132" spans="1:9">
      <c r="A132" s="91" t="s">
        <v>115</v>
      </c>
      <c r="B132" s="72" t="s">
        <v>133</v>
      </c>
      <c r="C132" s="78">
        <v>1778292.1600000001</v>
      </c>
      <c r="D132" s="78">
        <v>824203.17033607536</v>
      </c>
      <c r="E132" s="78">
        <v>-954088.98966392479</v>
      </c>
      <c r="F132" s="84">
        <v>-0.53651982004122689</v>
      </c>
      <c r="G132" s="74"/>
      <c r="H132" s="78">
        <v>-954088.81077545718</v>
      </c>
      <c r="I132" s="82">
        <v>-0.17888846737332642</v>
      </c>
    </row>
    <row r="133" spans="1:9">
      <c r="A133" s="91" t="s">
        <v>115</v>
      </c>
      <c r="B133" s="72" t="s">
        <v>134</v>
      </c>
      <c r="C133" s="78">
        <v>508529.43</v>
      </c>
      <c r="D133" s="78">
        <v>205752.58553537825</v>
      </c>
      <c r="E133" s="78">
        <v>-302776.84446462174</v>
      </c>
      <c r="F133" s="84">
        <v>-0.59539689662527839</v>
      </c>
      <c r="G133" s="74"/>
      <c r="H133" s="78">
        <v>-302776.71956816176</v>
      </c>
      <c r="I133" s="82">
        <v>-0.12489646000904031</v>
      </c>
    </row>
    <row r="134" spans="1:9">
      <c r="A134" s="91" t="s">
        <v>115</v>
      </c>
      <c r="B134" s="72" t="s">
        <v>135</v>
      </c>
      <c r="C134" s="78">
        <v>586033.38</v>
      </c>
      <c r="D134" s="78">
        <v>505203.68375826115</v>
      </c>
      <c r="E134" s="78">
        <v>-80829.696241738857</v>
      </c>
      <c r="F134" s="84">
        <v>-0.1379267785765699</v>
      </c>
      <c r="G134" s="74"/>
      <c r="H134" s="78">
        <v>-137954.84343849187</v>
      </c>
      <c r="I134" s="82">
        <v>57125.147196753009</v>
      </c>
    </row>
    <row r="135" spans="1:9">
      <c r="A135" s="91" t="s">
        <v>115</v>
      </c>
      <c r="B135" s="72" t="s">
        <v>136</v>
      </c>
      <c r="C135" s="78">
        <v>387502.43999999994</v>
      </c>
      <c r="D135" s="78">
        <v>259279.14192212443</v>
      </c>
      <c r="E135" s="78">
        <v>-128223.29807787552</v>
      </c>
      <c r="F135" s="84">
        <v>-0.33089675016723902</v>
      </c>
      <c r="G135" s="74"/>
      <c r="H135" s="78">
        <v>-128223.93868044832</v>
      </c>
      <c r="I135" s="82">
        <v>0.64060257279197685</v>
      </c>
    </row>
    <row r="136" spans="1:9">
      <c r="A136" s="91" t="s">
        <v>115</v>
      </c>
      <c r="B136" s="72" t="s">
        <v>137</v>
      </c>
      <c r="C136" s="78">
        <v>169096.68</v>
      </c>
      <c r="D136" s="78">
        <v>149143.37685950889</v>
      </c>
      <c r="E136" s="78">
        <v>-19953.303140491102</v>
      </c>
      <c r="F136" s="84">
        <v>-0.11799937846497698</v>
      </c>
      <c r="G136" s="74"/>
      <c r="H136" s="78">
        <v>-39867.442857745671</v>
      </c>
      <c r="I136" s="82">
        <v>19914.139717254555</v>
      </c>
    </row>
    <row r="137" spans="1:9">
      <c r="A137" s="91" t="s">
        <v>115</v>
      </c>
      <c r="B137" s="72" t="s">
        <v>88</v>
      </c>
      <c r="C137" s="78">
        <v>647515.22</v>
      </c>
      <c r="D137" s="78">
        <v>487535.55403853219</v>
      </c>
      <c r="E137" s="78">
        <v>-159979.66596146778</v>
      </c>
      <c r="F137" s="84">
        <v>-0.24706703567750543</v>
      </c>
      <c r="G137" s="74"/>
      <c r="H137" s="78">
        <v>-185599.87014045974</v>
      </c>
      <c r="I137" s="82">
        <v>25620.20417899196</v>
      </c>
    </row>
    <row r="138" spans="1:9">
      <c r="A138" s="91" t="s">
        <v>115</v>
      </c>
      <c r="B138" s="72" t="s">
        <v>138</v>
      </c>
      <c r="C138" s="78">
        <v>792488.73</v>
      </c>
      <c r="D138" s="78">
        <v>677354.35691964068</v>
      </c>
      <c r="E138" s="78">
        <v>-115134.37308035931</v>
      </c>
      <c r="F138" s="84">
        <v>-0.1452820320616538</v>
      </c>
      <c r="G138" s="74"/>
      <c r="H138" s="78">
        <v>-193824.7304494009</v>
      </c>
      <c r="I138" s="82">
        <v>78690.357369041536</v>
      </c>
    </row>
    <row r="139" spans="1:9">
      <c r="A139" s="91" t="s">
        <v>115</v>
      </c>
      <c r="B139" s="72" t="s">
        <v>139</v>
      </c>
      <c r="C139" s="78">
        <v>2110912.89</v>
      </c>
      <c r="D139" s="78">
        <v>2212532.7428206834</v>
      </c>
      <c r="E139" s="78">
        <v>101619.85282068327</v>
      </c>
      <c r="F139" s="84">
        <v>4.8140239846980737E-2</v>
      </c>
      <c r="G139" s="74"/>
      <c r="H139" s="78">
        <v>239216.42278679658</v>
      </c>
      <c r="I139" s="82">
        <v>-137596.56996611319</v>
      </c>
    </row>
    <row r="140" spans="1:9">
      <c r="A140" s="91" t="s">
        <v>115</v>
      </c>
      <c r="B140" s="72" t="s">
        <v>140</v>
      </c>
      <c r="C140" s="78">
        <v>525811.67000000004</v>
      </c>
      <c r="D140" s="78">
        <v>515509.28133465495</v>
      </c>
      <c r="E140" s="78">
        <v>-10302.38866534509</v>
      </c>
      <c r="F140" s="84">
        <v>-1.9593305461145603E-2</v>
      </c>
      <c r="G140" s="74"/>
      <c r="H140" s="78">
        <v>-20585.01465101822</v>
      </c>
      <c r="I140" s="82">
        <v>10282.625985673163</v>
      </c>
    </row>
    <row r="141" spans="1:9">
      <c r="A141" s="91" t="s">
        <v>115</v>
      </c>
      <c r="B141" s="72" t="s">
        <v>141</v>
      </c>
      <c r="C141" s="78">
        <v>2104219.89</v>
      </c>
      <c r="D141" s="78">
        <v>1900178.0392083484</v>
      </c>
      <c r="E141" s="78">
        <v>-204041.85079165176</v>
      </c>
      <c r="F141" s="84">
        <v>-9.6967931802817306E-2</v>
      </c>
      <c r="G141" s="74"/>
      <c r="H141" s="78">
        <v>-365680.76333391003</v>
      </c>
      <c r="I141" s="82">
        <v>161638.91254225839</v>
      </c>
    </row>
    <row r="142" spans="1:9">
      <c r="A142" s="91" t="s">
        <v>115</v>
      </c>
      <c r="B142" s="72" t="s">
        <v>142</v>
      </c>
      <c r="C142" s="78">
        <v>409828.04</v>
      </c>
      <c r="D142" s="78">
        <v>166142.32215875294</v>
      </c>
      <c r="E142" s="78">
        <v>-243685.71784124704</v>
      </c>
      <c r="F142" s="84">
        <v>-0.59460479532158672</v>
      </c>
      <c r="G142" s="74"/>
      <c r="H142" s="78">
        <v>-243685.74808001705</v>
      </c>
      <c r="I142" s="82">
        <v>3.0238770006690174E-2</v>
      </c>
    </row>
    <row r="143" spans="1:9">
      <c r="A143" s="91" t="s">
        <v>115</v>
      </c>
      <c r="B143" s="72" t="s">
        <v>143</v>
      </c>
      <c r="C143" s="78">
        <v>599477.61</v>
      </c>
      <c r="D143" s="78">
        <v>580613.07763207145</v>
      </c>
      <c r="E143" s="78">
        <v>-18864.532367928536</v>
      </c>
      <c r="F143" s="84">
        <v>-3.1468285142340069E-2</v>
      </c>
      <c r="G143" s="74"/>
      <c r="H143" s="78">
        <v>-18864.859479690444</v>
      </c>
      <c r="I143" s="82">
        <v>0.32711176190059632</v>
      </c>
    </row>
    <row r="144" spans="1:9">
      <c r="A144" s="91" t="s">
        <v>115</v>
      </c>
      <c r="B144" s="72" t="s">
        <v>144</v>
      </c>
      <c r="C144" s="78">
        <v>414182.45999999996</v>
      </c>
      <c r="D144" s="78">
        <v>193614.87345013683</v>
      </c>
      <c r="E144" s="78">
        <v>-220567.58654986313</v>
      </c>
      <c r="F144" s="84">
        <v>-0.53253724590332274</v>
      </c>
      <c r="G144" s="74"/>
      <c r="H144" s="78">
        <v>-220567.87076050797</v>
      </c>
      <c r="I144" s="82">
        <v>0.28421064480789937</v>
      </c>
    </row>
    <row r="145" spans="1:9">
      <c r="A145" s="91" t="s">
        <v>115</v>
      </c>
      <c r="B145" s="72" t="s">
        <v>145</v>
      </c>
      <c r="C145" s="78">
        <v>2485803.09</v>
      </c>
      <c r="D145" s="78">
        <v>2306105.9985677237</v>
      </c>
      <c r="E145" s="78">
        <v>-179697.09143227618</v>
      </c>
      <c r="F145" s="84">
        <v>-7.2289350735450328E-2</v>
      </c>
      <c r="G145" s="74"/>
      <c r="H145" s="78">
        <v>-328587.67342905607</v>
      </c>
      <c r="I145" s="82">
        <v>148890.58199677989</v>
      </c>
    </row>
    <row r="146" spans="1:9">
      <c r="A146" s="91" t="s">
        <v>115</v>
      </c>
      <c r="B146" s="72" t="s">
        <v>146</v>
      </c>
      <c r="C146" s="78">
        <v>457423.13</v>
      </c>
      <c r="D146" s="78">
        <v>416003.78474505077</v>
      </c>
      <c r="E146" s="78">
        <v>-41419.345254949236</v>
      </c>
      <c r="F146" s="84">
        <v>-9.0549302250957961E-2</v>
      </c>
      <c r="G146" s="74"/>
      <c r="H146" s="78">
        <v>-62114.021751554123</v>
      </c>
      <c r="I146" s="82">
        <v>20694.676496604865</v>
      </c>
    </row>
    <row r="147" spans="1:9">
      <c r="A147" s="91" t="s">
        <v>115</v>
      </c>
      <c r="B147" s="72" t="s">
        <v>147</v>
      </c>
      <c r="C147" s="78">
        <v>1789541.95</v>
      </c>
      <c r="D147" s="78">
        <v>1494021.5227245751</v>
      </c>
      <c r="E147" s="78">
        <v>-295520.42727542482</v>
      </c>
      <c r="F147" s="84">
        <v>-0.1651374684317542</v>
      </c>
      <c r="G147" s="74"/>
      <c r="H147" s="78">
        <v>-522665.59304992488</v>
      </c>
      <c r="I147" s="82">
        <v>227145.1657745</v>
      </c>
    </row>
    <row r="148" spans="1:9">
      <c r="A148" s="91" t="s">
        <v>115</v>
      </c>
      <c r="B148" s="72" t="s">
        <v>148</v>
      </c>
      <c r="C148" s="78">
        <v>1739509.28</v>
      </c>
      <c r="D148" s="78">
        <v>1757534.9234097973</v>
      </c>
      <c r="E148" s="78">
        <v>18025.643409797223</v>
      </c>
      <c r="F148" s="84">
        <v>1.0362487637776341E-2</v>
      </c>
      <c r="G148" s="74"/>
      <c r="H148" s="78">
        <v>36017.077448227094</v>
      </c>
      <c r="I148" s="82">
        <v>-17991.434038429987</v>
      </c>
    </row>
    <row r="149" spans="1:9">
      <c r="A149" s="91" t="s">
        <v>115</v>
      </c>
      <c r="B149" s="72" t="s">
        <v>149</v>
      </c>
      <c r="C149" s="78">
        <v>158500.37</v>
      </c>
      <c r="D149" s="78">
        <v>142890.27003042723</v>
      </c>
      <c r="E149" s="78">
        <v>-15610.099969572766</v>
      </c>
      <c r="F149" s="84">
        <v>-9.8486205234554133E-2</v>
      </c>
      <c r="G149" s="74"/>
      <c r="H149" s="78">
        <v>-31188.746475695763</v>
      </c>
      <c r="I149" s="82">
        <v>15578.646506122983</v>
      </c>
    </row>
    <row r="150" spans="1:9">
      <c r="A150" s="91" t="s">
        <v>115</v>
      </c>
      <c r="B150" s="72" t="s">
        <v>150</v>
      </c>
      <c r="C150" s="78">
        <v>796304.42</v>
      </c>
      <c r="D150" s="78">
        <v>782203.9570450118</v>
      </c>
      <c r="E150" s="78">
        <v>-14100.462954988237</v>
      </c>
      <c r="F150" s="84">
        <v>-1.7707377481325844E-2</v>
      </c>
      <c r="G150" s="74"/>
      <c r="H150" s="78">
        <v>-14100.347312600643</v>
      </c>
      <c r="I150" s="82">
        <v>-0.11564238753635436</v>
      </c>
    </row>
    <row r="151" spans="1:9">
      <c r="A151" s="91" t="s">
        <v>115</v>
      </c>
      <c r="B151" s="72" t="s">
        <v>151</v>
      </c>
      <c r="C151" s="78">
        <v>1019325.13</v>
      </c>
      <c r="D151" s="78">
        <v>851764.22084887046</v>
      </c>
      <c r="E151" s="78">
        <v>-167560.90915112954</v>
      </c>
      <c r="F151" s="84">
        <v>-0.16438416381545459</v>
      </c>
      <c r="G151" s="74"/>
      <c r="H151" s="78">
        <v>-252856.89507518086</v>
      </c>
      <c r="I151" s="82">
        <v>85295.985924051376</v>
      </c>
    </row>
    <row r="152" spans="1:9">
      <c r="A152" s="91" t="s">
        <v>115</v>
      </c>
      <c r="B152" s="72" t="s">
        <v>152</v>
      </c>
      <c r="C152" s="78">
        <v>1733655.75</v>
      </c>
      <c r="D152" s="78">
        <v>1649019.3552645794</v>
      </c>
      <c r="E152" s="78">
        <v>-84636.394735420588</v>
      </c>
      <c r="F152" s="84">
        <v>-4.8819608353861822E-2</v>
      </c>
      <c r="G152" s="74"/>
      <c r="H152" s="78">
        <v>-127461.2598009725</v>
      </c>
      <c r="I152" s="82">
        <v>42824.865065551829</v>
      </c>
    </row>
    <row r="153" spans="1:9">
      <c r="A153" s="91" t="s">
        <v>115</v>
      </c>
      <c r="B153" s="72" t="s">
        <v>153</v>
      </c>
      <c r="C153" s="78">
        <v>2208866.64</v>
      </c>
      <c r="D153" s="78">
        <v>572779.72222276323</v>
      </c>
      <c r="E153" s="78">
        <v>-1636086.917777237</v>
      </c>
      <c r="F153" s="84">
        <v>-0.7406906728317636</v>
      </c>
      <c r="G153" s="74"/>
      <c r="H153" s="78">
        <v>-1636086.5771729245</v>
      </c>
      <c r="I153" s="82">
        <v>-0.34060431236866862</v>
      </c>
    </row>
    <row r="154" spans="1:9">
      <c r="A154" s="91" t="s">
        <v>115</v>
      </c>
      <c r="B154" s="72" t="s">
        <v>154</v>
      </c>
      <c r="C154" s="78">
        <v>294927.84000000003</v>
      </c>
      <c r="D154" s="78">
        <v>134927.63012487831</v>
      </c>
      <c r="E154" s="78">
        <v>-160000.20987512171</v>
      </c>
      <c r="F154" s="84">
        <v>-0.5425062953538794</v>
      </c>
      <c r="G154" s="74"/>
      <c r="H154" s="78">
        <v>-201928.88412729173</v>
      </c>
      <c r="I154" s="82">
        <v>41928.674252170007</v>
      </c>
    </row>
    <row r="155" spans="1:9">
      <c r="A155" s="91" t="s">
        <v>115</v>
      </c>
      <c r="B155" s="72" t="s">
        <v>155</v>
      </c>
      <c r="C155" s="78">
        <v>996455.67</v>
      </c>
      <c r="D155" s="78">
        <v>967753.27616575616</v>
      </c>
      <c r="E155" s="78">
        <v>-28702.393834243878</v>
      </c>
      <c r="F155" s="84">
        <v>-2.8804486439666582E-2</v>
      </c>
      <c r="G155" s="74"/>
      <c r="H155" s="78">
        <v>-57348.096220625215</v>
      </c>
      <c r="I155" s="82">
        <v>28645.702386381337</v>
      </c>
    </row>
    <row r="156" spans="1:9">
      <c r="A156" s="91" t="s">
        <v>115</v>
      </c>
      <c r="B156" s="72" t="s">
        <v>156</v>
      </c>
      <c r="C156" s="78">
        <v>1058148.0699999998</v>
      </c>
      <c r="D156" s="78">
        <v>942693.18938594765</v>
      </c>
      <c r="E156" s="78">
        <v>-115454.88061405218</v>
      </c>
      <c r="F156" s="84">
        <v>-0.10911032575436461</v>
      </c>
      <c r="G156" s="74"/>
      <c r="H156" s="78">
        <v>-230680.1324899263</v>
      </c>
      <c r="I156" s="82">
        <v>115225.251875874</v>
      </c>
    </row>
    <row r="157" spans="1:9">
      <c r="A157" s="91" t="s">
        <v>115</v>
      </c>
      <c r="B157" s="72" t="s">
        <v>157</v>
      </c>
      <c r="C157" s="78">
        <v>278002.13</v>
      </c>
      <c r="D157" s="78">
        <v>248469.84668504517</v>
      </c>
      <c r="E157" s="78">
        <v>-29532.283314954839</v>
      </c>
      <c r="F157" s="84">
        <v>-0.1062304210221513</v>
      </c>
      <c r="G157" s="74"/>
      <c r="H157" s="78">
        <v>-59006.114063290908</v>
      </c>
      <c r="I157" s="82">
        <v>29473.83074833607</v>
      </c>
    </row>
    <row r="158" spans="1:9">
      <c r="A158" s="91" t="s">
        <v>158</v>
      </c>
      <c r="B158" s="72" t="s">
        <v>159</v>
      </c>
      <c r="C158" s="78">
        <v>471984.19</v>
      </c>
      <c r="D158" s="78">
        <v>339706.63087675406</v>
      </c>
      <c r="E158" s="78">
        <v>-132277.55912324594</v>
      </c>
      <c r="F158" s="84">
        <v>-0.28025845340973377</v>
      </c>
      <c r="G158" s="74"/>
      <c r="H158" s="78">
        <v>-236783.93271521616</v>
      </c>
      <c r="I158" s="82">
        <v>104506.37359197019</v>
      </c>
    </row>
    <row r="159" spans="1:9">
      <c r="A159" s="91" t="s">
        <v>158</v>
      </c>
      <c r="B159" s="72" t="s">
        <v>160</v>
      </c>
      <c r="C159" s="78">
        <v>1237.5</v>
      </c>
      <c r="D159" s="78">
        <v>1320.1395696559193</v>
      </c>
      <c r="E159" s="78">
        <v>82.639569655919331</v>
      </c>
      <c r="F159" s="84">
        <v>6.6779450227005516E-2</v>
      </c>
      <c r="G159" s="74"/>
      <c r="H159" s="78">
        <v>165.94013768038576</v>
      </c>
      <c r="I159" s="82">
        <v>-83.300568024466429</v>
      </c>
    </row>
    <row r="160" spans="1:9">
      <c r="A160" s="91" t="s">
        <v>158</v>
      </c>
      <c r="B160" s="72" t="s">
        <v>161</v>
      </c>
      <c r="C160" s="78">
        <v>21.14</v>
      </c>
      <c r="D160" s="78">
        <v>24.888512047033757</v>
      </c>
      <c r="E160" s="78">
        <v>3.7485120470337563</v>
      </c>
      <c r="F160" s="84">
        <v>0.17731845066384844</v>
      </c>
      <c r="G160" s="74"/>
      <c r="H160" s="78">
        <v>3.7485120470337563</v>
      </c>
      <c r="I160" s="82">
        <v>0</v>
      </c>
    </row>
    <row r="161" spans="1:9">
      <c r="A161" s="91" t="s">
        <v>158</v>
      </c>
      <c r="B161" s="72" t="s">
        <v>162</v>
      </c>
      <c r="C161" s="78">
        <v>335196.52999999997</v>
      </c>
      <c r="D161" s="78">
        <v>249284.20421935598</v>
      </c>
      <c r="E161" s="78">
        <v>-85912.325780643994</v>
      </c>
      <c r="F161" s="84">
        <v>-0.25630434115962958</v>
      </c>
      <c r="G161" s="74"/>
      <c r="H161" s="78">
        <v>-152222.7987626346</v>
      </c>
      <c r="I161" s="82">
        <v>66310.472981990606</v>
      </c>
    </row>
    <row r="162" spans="1:9">
      <c r="A162" s="91" t="s">
        <v>158</v>
      </c>
      <c r="B162" s="72" t="s">
        <v>12</v>
      </c>
      <c r="C162" s="78">
        <v>67922.420000000013</v>
      </c>
      <c r="D162" s="78">
        <v>57138.20715591035</v>
      </c>
      <c r="E162" s="78">
        <v>-10784.212844089663</v>
      </c>
      <c r="F162" s="84">
        <v>-0.15877250610460672</v>
      </c>
      <c r="G162" s="74"/>
      <c r="H162" s="78">
        <v>-18515.936710673377</v>
      </c>
      <c r="I162" s="82">
        <v>7731.7238665837212</v>
      </c>
    </row>
    <row r="163" spans="1:9">
      <c r="A163" s="91" t="s">
        <v>158</v>
      </c>
      <c r="B163" s="72" t="s">
        <v>163</v>
      </c>
      <c r="C163" s="78">
        <v>1962.02</v>
      </c>
      <c r="D163" s="78">
        <v>1497.4390425035608</v>
      </c>
      <c r="E163" s="78">
        <v>-464.58095749643917</v>
      </c>
      <c r="F163" s="84">
        <v>-0.23678706511474867</v>
      </c>
      <c r="G163" s="74"/>
      <c r="H163" s="78">
        <v>-929.58240600213639</v>
      </c>
      <c r="I163" s="82">
        <v>465.00144850569723</v>
      </c>
    </row>
    <row r="164" spans="1:9">
      <c r="A164" s="91" t="s">
        <v>158</v>
      </c>
      <c r="B164" s="72" t="s">
        <v>88</v>
      </c>
      <c r="C164" s="78">
        <v>256203.05</v>
      </c>
      <c r="D164" s="78">
        <v>211170.21557351988</v>
      </c>
      <c r="E164" s="78">
        <v>-45032.834426480113</v>
      </c>
      <c r="F164" s="84">
        <v>-0.17577009495585674</v>
      </c>
      <c r="G164" s="74"/>
      <c r="H164" s="78">
        <v>-89975.629222939329</v>
      </c>
      <c r="I164" s="82">
        <v>44942.794796459231</v>
      </c>
    </row>
    <row r="165" spans="1:9">
      <c r="A165" s="91" t="s">
        <v>158</v>
      </c>
      <c r="B165" s="72" t="s">
        <v>164</v>
      </c>
      <c r="C165" s="78">
        <v>300291.34999999998</v>
      </c>
      <c r="D165" s="78">
        <v>290089.17130130855</v>
      </c>
      <c r="E165" s="78">
        <v>-10202.178698691423</v>
      </c>
      <c r="F165" s="84">
        <v>-3.3974267652702693E-2</v>
      </c>
      <c r="G165" s="74"/>
      <c r="H165" s="78">
        <v>-20382.766104398412</v>
      </c>
      <c r="I165" s="82">
        <v>10180.587405706989</v>
      </c>
    </row>
    <row r="166" spans="1:9">
      <c r="A166" s="91" t="s">
        <v>158</v>
      </c>
      <c r="B166" s="72" t="s">
        <v>165</v>
      </c>
      <c r="C166" s="78">
        <v>976585.58</v>
      </c>
      <c r="D166" s="78">
        <v>733578.47934860783</v>
      </c>
      <c r="E166" s="78">
        <v>-243007.10065139213</v>
      </c>
      <c r="F166" s="84">
        <v>-0.24883339015858921</v>
      </c>
      <c r="G166" s="74"/>
      <c r="H166" s="78">
        <v>-432065.39950073673</v>
      </c>
      <c r="I166" s="82">
        <v>189058.29884934454</v>
      </c>
    </row>
    <row r="167" spans="1:9">
      <c r="A167" s="91" t="s">
        <v>158</v>
      </c>
      <c r="B167" s="72" t="s">
        <v>60</v>
      </c>
      <c r="C167" s="78">
        <v>923759.51</v>
      </c>
      <c r="D167" s="78">
        <v>734101.37410996226</v>
      </c>
      <c r="E167" s="78">
        <v>-189658.13589003775</v>
      </c>
      <c r="F167" s="84">
        <v>-0.20531115927568394</v>
      </c>
      <c r="G167" s="74"/>
      <c r="H167" s="78">
        <v>-332798.11022935767</v>
      </c>
      <c r="I167" s="82">
        <v>143139.97433932003</v>
      </c>
    </row>
    <row r="168" spans="1:9">
      <c r="A168" s="91" t="s">
        <v>158</v>
      </c>
      <c r="B168" s="72" t="s">
        <v>166</v>
      </c>
      <c r="C168" s="78">
        <v>9147.4599999999991</v>
      </c>
      <c r="D168" s="78">
        <v>9063.3089204973876</v>
      </c>
      <c r="E168" s="78">
        <v>-84.151079502611537</v>
      </c>
      <c r="F168" s="84">
        <v>-9.1993930011841033E-3</v>
      </c>
      <c r="G168" s="74"/>
      <c r="H168" s="78">
        <v>-169.12820095136254</v>
      </c>
      <c r="I168" s="82">
        <v>84.97712144875004</v>
      </c>
    </row>
    <row r="169" spans="1:9">
      <c r="A169" s="91" t="s">
        <v>158</v>
      </c>
      <c r="B169" s="72" t="s">
        <v>167</v>
      </c>
      <c r="C169" s="78">
        <v>84839.239999999991</v>
      </c>
      <c r="D169" s="78">
        <v>57857.562236709666</v>
      </c>
      <c r="E169" s="78">
        <v>-26981.677763290325</v>
      </c>
      <c r="F169" s="84">
        <v>-0.31803299703404142</v>
      </c>
      <c r="G169" s="74"/>
      <c r="H169" s="78">
        <v>-48371.224586606026</v>
      </c>
      <c r="I169" s="82">
        <v>21389.546823315693</v>
      </c>
    </row>
    <row r="170" spans="1:9">
      <c r="A170" s="91" t="s">
        <v>158</v>
      </c>
      <c r="B170" s="72" t="s">
        <v>168</v>
      </c>
      <c r="C170" s="78">
        <v>3647.83</v>
      </c>
      <c r="D170" s="78">
        <v>3695.2530905495169</v>
      </c>
      <c r="E170" s="78">
        <v>47.423090549516928</v>
      </c>
      <c r="F170" s="84">
        <v>1.3000356526898712E-2</v>
      </c>
      <c r="G170" s="74"/>
      <c r="H170" s="78">
        <v>93.168546467130213</v>
      </c>
      <c r="I170" s="82">
        <v>-45.745455917613526</v>
      </c>
    </row>
    <row r="171" spans="1:9">
      <c r="A171" s="91" t="s">
        <v>158</v>
      </c>
      <c r="B171" s="72" t="s">
        <v>169</v>
      </c>
      <c r="C171" s="78">
        <v>1357.22</v>
      </c>
      <c r="D171" s="78">
        <v>1426.8674950334896</v>
      </c>
      <c r="E171" s="78">
        <v>69.647495033489577</v>
      </c>
      <c r="F171" s="84">
        <v>5.1316289940827264E-2</v>
      </c>
      <c r="G171" s="74"/>
      <c r="H171" s="78">
        <v>138.5512099625883</v>
      </c>
      <c r="I171" s="82">
        <v>-68.903714929098669</v>
      </c>
    </row>
    <row r="172" spans="1:9">
      <c r="A172" s="91" t="s">
        <v>158</v>
      </c>
      <c r="B172" s="72" t="s">
        <v>170</v>
      </c>
      <c r="C172" s="78">
        <v>537635.96</v>
      </c>
      <c r="D172" s="78">
        <v>454243.61134113697</v>
      </c>
      <c r="E172" s="78">
        <v>-83392.348658862989</v>
      </c>
      <c r="F172" s="84">
        <v>-0.15510932092202873</v>
      </c>
      <c r="G172" s="74"/>
      <c r="H172" s="78">
        <v>-142977.83412890381</v>
      </c>
      <c r="I172" s="82">
        <v>59585.48547004076</v>
      </c>
    </row>
    <row r="173" spans="1:9">
      <c r="A173" s="91" t="s">
        <v>158</v>
      </c>
      <c r="B173" s="72" t="s">
        <v>171</v>
      </c>
      <c r="C173" s="78">
        <v>1249.6600000000001</v>
      </c>
      <c r="D173" s="78">
        <v>1474.1161138579016</v>
      </c>
      <c r="E173" s="78">
        <v>224.45611385790153</v>
      </c>
      <c r="F173" s="84">
        <v>0.17961374602524008</v>
      </c>
      <c r="G173" s="74"/>
      <c r="H173" s="78">
        <v>449.44409916087812</v>
      </c>
      <c r="I173" s="82">
        <v>-224.98798530297654</v>
      </c>
    </row>
    <row r="174" spans="1:9">
      <c r="A174" s="91" t="s">
        <v>172</v>
      </c>
      <c r="B174" s="72" t="s">
        <v>173</v>
      </c>
      <c r="C174" s="78">
        <v>2271.2200000000003</v>
      </c>
      <c r="D174" s="78">
        <v>1862.8672621834669</v>
      </c>
      <c r="E174" s="78">
        <v>-408.35273781653336</v>
      </c>
      <c r="F174" s="84">
        <v>-0.1797944443147442</v>
      </c>
      <c r="G174" s="74"/>
      <c r="H174" s="78">
        <v>-814.67214403861362</v>
      </c>
      <c r="I174" s="82">
        <v>406.31940622208049</v>
      </c>
    </row>
    <row r="175" spans="1:9">
      <c r="A175" s="91" t="s">
        <v>172</v>
      </c>
      <c r="B175" s="72" t="s">
        <v>174</v>
      </c>
      <c r="C175" s="78">
        <v>9851.0400000000009</v>
      </c>
      <c r="D175" s="78">
        <v>9849.0560340166448</v>
      </c>
      <c r="E175" s="78">
        <v>-1.983965983356029</v>
      </c>
      <c r="F175" s="84">
        <v>-2.0139660212079423E-4</v>
      </c>
      <c r="G175" s="74"/>
      <c r="H175" s="78">
        <v>-3.9149428680487413</v>
      </c>
      <c r="I175" s="82">
        <v>1.9309768846942461</v>
      </c>
    </row>
    <row r="176" spans="1:9">
      <c r="A176" s="91" t="s">
        <v>172</v>
      </c>
      <c r="B176" s="72" t="s">
        <v>175</v>
      </c>
      <c r="C176" s="78">
        <v>66210.790000000008</v>
      </c>
      <c r="D176" s="78">
        <v>47005.545387032631</v>
      </c>
      <c r="E176" s="78">
        <v>-19205.244612967377</v>
      </c>
      <c r="F176" s="84">
        <v>-0.29006215773844979</v>
      </c>
      <c r="G176" s="74"/>
      <c r="H176" s="78">
        <v>-38373.647035244183</v>
      </c>
      <c r="I176" s="82">
        <v>19168.402422276813</v>
      </c>
    </row>
    <row r="177" spans="1:9">
      <c r="A177" s="91" t="s">
        <v>172</v>
      </c>
      <c r="B177" s="72" t="s">
        <v>176</v>
      </c>
      <c r="C177" s="78">
        <v>28358.79</v>
      </c>
      <c r="D177" s="78">
        <v>25620.20496989668</v>
      </c>
      <c r="E177" s="78">
        <v>-2738.5850301033206</v>
      </c>
      <c r="F177" s="84">
        <v>-9.6569177673071396E-2</v>
      </c>
      <c r="G177" s="74"/>
      <c r="H177" s="78">
        <v>-5471.0168980779235</v>
      </c>
      <c r="I177" s="82">
        <v>2732.4318679746029</v>
      </c>
    </row>
    <row r="178" spans="1:9">
      <c r="A178" s="91" t="s">
        <v>172</v>
      </c>
      <c r="B178" s="72" t="s">
        <v>177</v>
      </c>
      <c r="C178" s="78">
        <v>326381.32</v>
      </c>
      <c r="D178" s="78">
        <v>264752.98961449403</v>
      </c>
      <c r="E178" s="78">
        <v>-61628.330385505978</v>
      </c>
      <c r="F178" s="84">
        <v>-0.18882309313996884</v>
      </c>
      <c r="G178" s="74"/>
      <c r="H178" s="78">
        <v>-123133.76707875208</v>
      </c>
      <c r="I178" s="82">
        <v>61505.436693246127</v>
      </c>
    </row>
    <row r="179" spans="1:9">
      <c r="A179" s="91" t="s">
        <v>172</v>
      </c>
      <c r="B179" s="72" t="s">
        <v>178</v>
      </c>
      <c r="C179" s="78">
        <v>19927.940000000002</v>
      </c>
      <c r="D179" s="78">
        <v>17468.640527705924</v>
      </c>
      <c r="E179" s="78">
        <v>-2459.2994722940784</v>
      </c>
      <c r="F179" s="84">
        <v>-0.1234096184700515</v>
      </c>
      <c r="G179" s="74"/>
      <c r="H179" s="78">
        <v>-4914.4394548917862</v>
      </c>
      <c r="I179" s="82">
        <v>2455.1399825977114</v>
      </c>
    </row>
    <row r="180" spans="1:9">
      <c r="A180" s="91" t="s">
        <v>172</v>
      </c>
      <c r="B180" s="72" t="s">
        <v>179</v>
      </c>
      <c r="C180" s="78">
        <v>189104.93</v>
      </c>
      <c r="D180" s="78">
        <v>153099.25338259904</v>
      </c>
      <c r="E180" s="78">
        <v>-36005.676617400954</v>
      </c>
      <c r="F180" s="84">
        <v>-0.1904005179420809</v>
      </c>
      <c r="G180" s="74"/>
      <c r="H180" s="78">
        <v>-71939.860186531907</v>
      </c>
      <c r="I180" s="82">
        <v>35934.183569130968</v>
      </c>
    </row>
    <row r="181" spans="1:9">
      <c r="A181" s="91" t="s">
        <v>172</v>
      </c>
      <c r="B181" s="72" t="s">
        <v>180</v>
      </c>
      <c r="C181" s="78">
        <v>27789.52</v>
      </c>
      <c r="D181" s="78">
        <v>21813.854329782764</v>
      </c>
      <c r="E181" s="78">
        <v>-5975.6656702172368</v>
      </c>
      <c r="F181" s="84">
        <v>-0.21503306535043559</v>
      </c>
      <c r="G181" s="74"/>
      <c r="H181" s="78">
        <v>-11941.193100393606</v>
      </c>
      <c r="I181" s="82">
        <v>5965.5274301763711</v>
      </c>
    </row>
    <row r="182" spans="1:9">
      <c r="A182" s="91" t="s">
        <v>172</v>
      </c>
      <c r="B182" s="72" t="s">
        <v>181</v>
      </c>
      <c r="C182" s="78">
        <v>82923.75</v>
      </c>
      <c r="D182" s="78">
        <v>64228.463860032913</v>
      </c>
      <c r="E182" s="78">
        <v>-18695.286139967087</v>
      </c>
      <c r="F182" s="84">
        <v>-0.22545152793942733</v>
      </c>
      <c r="G182" s="74"/>
      <c r="H182" s="78">
        <v>-37354.330048349417</v>
      </c>
      <c r="I182" s="82">
        <v>18659.043908382329</v>
      </c>
    </row>
    <row r="183" spans="1:9">
      <c r="A183" s="91" t="s">
        <v>172</v>
      </c>
      <c r="B183" s="72" t="s">
        <v>182</v>
      </c>
      <c r="C183" s="78">
        <v>132549.18</v>
      </c>
      <c r="D183" s="78">
        <v>105199.51910920945</v>
      </c>
      <c r="E183" s="78">
        <v>-27349.660890790547</v>
      </c>
      <c r="F183" s="84">
        <v>-0.2063359493494456</v>
      </c>
      <c r="G183" s="74"/>
      <c r="H183" s="78">
        <v>-54645.135957751278</v>
      </c>
      <c r="I183" s="82">
        <v>27295.475066960731</v>
      </c>
    </row>
    <row r="184" spans="1:9">
      <c r="A184" s="91" t="s">
        <v>172</v>
      </c>
      <c r="B184" s="72" t="s">
        <v>183</v>
      </c>
      <c r="C184" s="78">
        <v>102475.02</v>
      </c>
      <c r="D184" s="78">
        <v>64672.328982895488</v>
      </c>
      <c r="E184" s="78">
        <v>-37802.691017104517</v>
      </c>
      <c r="F184" s="84">
        <v>-0.36889664444178216</v>
      </c>
      <c r="G184" s="74"/>
      <c r="H184" s="78">
        <v>-75529.147997960943</v>
      </c>
      <c r="I184" s="82">
        <v>37726.456980856427</v>
      </c>
    </row>
    <row r="185" spans="1:9">
      <c r="A185" s="91" t="s">
        <v>172</v>
      </c>
      <c r="B185" s="72" t="s">
        <v>184</v>
      </c>
      <c r="C185" s="78">
        <v>57591.75</v>
      </c>
      <c r="D185" s="78">
        <v>41760.144760311101</v>
      </c>
      <c r="E185" s="78">
        <v>-15831.605239688899</v>
      </c>
      <c r="F185" s="84">
        <v>-0.27489363041909476</v>
      </c>
      <c r="G185" s="74"/>
      <c r="H185" s="78">
        <v>-31631.049944520459</v>
      </c>
      <c r="I185" s="82">
        <v>15799.444704831563</v>
      </c>
    </row>
    <row r="186" spans="1:9">
      <c r="A186" s="91" t="s">
        <v>172</v>
      </c>
      <c r="B186" s="72" t="s">
        <v>185</v>
      </c>
      <c r="C186" s="78">
        <v>185306.95</v>
      </c>
      <c r="D186" s="78">
        <v>147896.40223127813</v>
      </c>
      <c r="E186" s="78">
        <v>-37410.547768721881</v>
      </c>
      <c r="F186" s="84">
        <v>-0.20188421302450815</v>
      </c>
      <c r="G186" s="74"/>
      <c r="H186" s="78">
        <v>-74746.237532758969</v>
      </c>
      <c r="I186" s="82">
        <v>37335.689764037103</v>
      </c>
    </row>
    <row r="187" spans="1:9">
      <c r="A187" s="91" t="s">
        <v>172</v>
      </c>
      <c r="B187" s="72" t="s">
        <v>186</v>
      </c>
      <c r="C187" s="78">
        <v>694.83</v>
      </c>
      <c r="D187" s="78">
        <v>651.23289044717933</v>
      </c>
      <c r="E187" s="78">
        <v>-43.597109552820712</v>
      </c>
      <c r="F187" s="84">
        <v>-6.2745001731100716E-2</v>
      </c>
      <c r="G187" s="74"/>
      <c r="H187" s="78">
        <v>-86.098443313372343</v>
      </c>
      <c r="I187" s="82">
        <v>42.501333760551688</v>
      </c>
    </row>
    <row r="188" spans="1:9">
      <c r="A188" s="91" t="s">
        <v>172</v>
      </c>
      <c r="B188" s="72" t="s">
        <v>187</v>
      </c>
      <c r="C188" s="78">
        <v>1439.6</v>
      </c>
      <c r="D188" s="78">
        <v>1080.797741097062</v>
      </c>
      <c r="E188" s="78">
        <v>-358.80225890293787</v>
      </c>
      <c r="F188" s="84">
        <v>-0.24923746797925667</v>
      </c>
      <c r="G188" s="74"/>
      <c r="H188" s="78">
        <v>-715.15841506548497</v>
      </c>
      <c r="I188" s="82">
        <v>356.35615616254711</v>
      </c>
    </row>
    <row r="189" spans="1:9">
      <c r="A189" s="91" t="s">
        <v>172</v>
      </c>
      <c r="B189" s="72" t="s">
        <v>188</v>
      </c>
      <c r="C189" s="78">
        <v>176369.88</v>
      </c>
      <c r="D189" s="78">
        <v>133330.77443085561</v>
      </c>
      <c r="E189" s="78">
        <v>-43039.105569144391</v>
      </c>
      <c r="F189" s="84">
        <v>-0.24402752652065302</v>
      </c>
      <c r="G189" s="74"/>
      <c r="H189" s="78">
        <v>-85991.846293925119</v>
      </c>
      <c r="I189" s="82">
        <v>42952.740724780728</v>
      </c>
    </row>
    <row r="190" spans="1:9">
      <c r="A190" s="91" t="s">
        <v>172</v>
      </c>
      <c r="B190" s="72" t="s">
        <v>189</v>
      </c>
      <c r="C190" s="78">
        <v>430.73</v>
      </c>
      <c r="D190" s="78">
        <v>395.22928105787548</v>
      </c>
      <c r="E190" s="78">
        <v>-35.500718942124536</v>
      </c>
      <c r="F190" s="84">
        <v>-8.2419889355569695E-2</v>
      </c>
      <c r="G190" s="74"/>
      <c r="H190" s="78">
        <v>-69.957671713942048</v>
      </c>
      <c r="I190" s="82">
        <v>34.456952771817555</v>
      </c>
    </row>
    <row r="191" spans="1:9">
      <c r="A191" s="91" t="s">
        <v>172</v>
      </c>
      <c r="B191" s="72" t="s">
        <v>190</v>
      </c>
      <c r="C191" s="78">
        <v>14323.27</v>
      </c>
      <c r="D191" s="78">
        <v>9648.3300976608189</v>
      </c>
      <c r="E191" s="78">
        <v>-4674.9399023391816</v>
      </c>
      <c r="F191" s="84">
        <v>-0.32638775240145451</v>
      </c>
      <c r="G191" s="74"/>
      <c r="H191" s="78">
        <v>-9340.8591782665608</v>
      </c>
      <c r="I191" s="82">
        <v>4665.9192759273792</v>
      </c>
    </row>
    <row r="192" spans="1:9">
      <c r="A192" s="91" t="s">
        <v>172</v>
      </c>
      <c r="B192" s="72" t="s">
        <v>191</v>
      </c>
      <c r="C192" s="78">
        <v>146595.14000000001</v>
      </c>
      <c r="D192" s="78">
        <v>106183.62887990687</v>
      </c>
      <c r="E192" s="78">
        <v>-40411.511120093142</v>
      </c>
      <c r="F192" s="84">
        <v>-0.27566746837646283</v>
      </c>
      <c r="G192" s="74"/>
      <c r="H192" s="78">
        <v>-80743.094996814994</v>
      </c>
      <c r="I192" s="82">
        <v>40331.583876721867</v>
      </c>
    </row>
    <row r="193" spans="1:9">
      <c r="A193" s="91" t="s">
        <v>172</v>
      </c>
      <c r="B193" s="72" t="s">
        <v>192</v>
      </c>
      <c r="C193" s="78">
        <v>483895.20000000007</v>
      </c>
      <c r="D193" s="78">
        <v>410164.71693027066</v>
      </c>
      <c r="E193" s="78">
        <v>-73730.483069729409</v>
      </c>
      <c r="F193" s="84">
        <v>-0.15236870105289202</v>
      </c>
      <c r="G193" s="74"/>
      <c r="H193" s="78">
        <v>-147314.92651379021</v>
      </c>
      <c r="I193" s="82">
        <v>73584.44344406086</v>
      </c>
    </row>
    <row r="194" spans="1:9">
      <c r="A194" s="91" t="s">
        <v>172</v>
      </c>
      <c r="B194" s="72" t="s">
        <v>193</v>
      </c>
      <c r="C194" s="78">
        <v>81055.570000000007</v>
      </c>
      <c r="D194" s="78">
        <v>69798.780451034254</v>
      </c>
      <c r="E194" s="78">
        <v>-11256.789548965753</v>
      </c>
      <c r="F194" s="84">
        <v>-0.13887743370339325</v>
      </c>
      <c r="G194" s="74"/>
      <c r="H194" s="78">
        <v>-22491.326799590373</v>
      </c>
      <c r="I194" s="82">
        <v>11234.537250624628</v>
      </c>
    </row>
    <row r="195" spans="1:9">
      <c r="A195" s="91" t="s">
        <v>172</v>
      </c>
      <c r="B195" s="72" t="s">
        <v>194</v>
      </c>
      <c r="C195" s="78">
        <v>154042.44</v>
      </c>
      <c r="D195" s="78">
        <v>139653.67669941706</v>
      </c>
      <c r="E195" s="78">
        <v>-14388.763300582941</v>
      </c>
      <c r="F195" s="84">
        <v>-9.3407786195693482E-2</v>
      </c>
      <c r="G195" s="74"/>
      <c r="H195" s="78">
        <v>-28749.163633026168</v>
      </c>
      <c r="I195" s="82">
        <v>14360.400332443212</v>
      </c>
    </row>
    <row r="196" spans="1:9">
      <c r="A196" s="91" t="s">
        <v>172</v>
      </c>
      <c r="B196" s="72" t="s">
        <v>195</v>
      </c>
      <c r="C196" s="78">
        <v>282717.33</v>
      </c>
      <c r="D196" s="78">
        <v>238695.34288966571</v>
      </c>
      <c r="E196" s="78">
        <v>-44021.987110334303</v>
      </c>
      <c r="F196" s="84">
        <v>-0.15571025345469378</v>
      </c>
      <c r="G196" s="74"/>
      <c r="H196" s="78">
        <v>-87956.98120650457</v>
      </c>
      <c r="I196" s="82">
        <v>43934.994096170267</v>
      </c>
    </row>
    <row r="197" spans="1:9">
      <c r="A197" s="91" t="s">
        <v>172</v>
      </c>
      <c r="B197" s="72" t="s">
        <v>196</v>
      </c>
      <c r="C197" s="78">
        <v>67540.69</v>
      </c>
      <c r="D197" s="78">
        <v>54829.527637174244</v>
      </c>
      <c r="E197" s="78">
        <v>-12711.162362825758</v>
      </c>
      <c r="F197" s="84">
        <v>-0.18820006669795286</v>
      </c>
      <c r="G197" s="74"/>
      <c r="H197" s="78">
        <v>-25396.927234251751</v>
      </c>
      <c r="I197" s="82">
        <v>12685.764871425992</v>
      </c>
    </row>
    <row r="198" spans="1:9">
      <c r="A198" s="91" t="s">
        <v>172</v>
      </c>
      <c r="B198" s="72" t="s">
        <v>197</v>
      </c>
      <c r="C198" s="78">
        <v>143362.70000000001</v>
      </c>
      <c r="D198" s="78">
        <v>111094.44322331515</v>
      </c>
      <c r="E198" s="78">
        <v>-32268.256776684866</v>
      </c>
      <c r="F198" s="84">
        <v>-0.2250812573750694</v>
      </c>
      <c r="G198" s="74"/>
      <c r="H198" s="78">
        <v>-64472.419601980742</v>
      </c>
      <c r="I198" s="82">
        <v>32204.162825295891</v>
      </c>
    </row>
    <row r="199" spans="1:9">
      <c r="A199" s="91" t="s">
        <v>172</v>
      </c>
      <c r="B199" s="72" t="s">
        <v>198</v>
      </c>
      <c r="C199" s="78">
        <v>40207.160000000003</v>
      </c>
      <c r="D199" s="78">
        <v>32894.962963556551</v>
      </c>
      <c r="E199" s="78">
        <v>-7312.1970364434528</v>
      </c>
      <c r="F199" s="84">
        <v>-0.18186305713816772</v>
      </c>
      <c r="G199" s="74"/>
      <c r="H199" s="78">
        <v>-14609.88173558854</v>
      </c>
      <c r="I199" s="82">
        <v>7297.6846991450911</v>
      </c>
    </row>
    <row r="200" spans="1:9">
      <c r="A200" s="91" t="s">
        <v>199</v>
      </c>
      <c r="B200" s="72" t="s">
        <v>199</v>
      </c>
      <c r="C200" s="78">
        <v>9894963.7300000004</v>
      </c>
      <c r="D200" s="78">
        <v>4566192.6761181308</v>
      </c>
      <c r="E200" s="78">
        <v>-5328771.0538818697</v>
      </c>
      <c r="F200" s="84">
        <v>-0.53853366210184883</v>
      </c>
      <c r="G200" s="74"/>
      <c r="H200" s="78">
        <v>-5363543.3694205284</v>
      </c>
      <c r="I200" s="82">
        <v>34772.315538659925</v>
      </c>
    </row>
    <row r="201" spans="1:9">
      <c r="A201" s="91" t="s">
        <v>199</v>
      </c>
      <c r="B201" s="72" t="s">
        <v>219</v>
      </c>
      <c r="C201" s="78">
        <v>3404229.5</v>
      </c>
      <c r="D201" s="78">
        <v>940353.04145347141</v>
      </c>
      <c r="E201" s="78">
        <v>-2463876.4585465286</v>
      </c>
      <c r="F201" s="84">
        <v>-0.72376919903506176</v>
      </c>
      <c r="G201" s="74"/>
      <c r="H201" s="78">
        <v>-2463876.2344844309</v>
      </c>
      <c r="I201" s="82">
        <v>-0.22406209772452712</v>
      </c>
    </row>
    <row r="202" spans="1:9">
      <c r="A202" s="91" t="s">
        <v>199</v>
      </c>
      <c r="B202" s="72" t="s">
        <v>227</v>
      </c>
      <c r="C202" s="78">
        <v>3213270.6399999997</v>
      </c>
      <c r="D202" s="78">
        <v>1278366.9693054892</v>
      </c>
      <c r="E202" s="78">
        <v>-1934903.6706945105</v>
      </c>
      <c r="F202" s="84">
        <v>-0.60216019360713124</v>
      </c>
      <c r="G202" s="74"/>
      <c r="H202" s="78">
        <v>-2401249.4615265112</v>
      </c>
      <c r="I202" s="82">
        <v>466345.79083200009</v>
      </c>
    </row>
    <row r="203" spans="1:9">
      <c r="A203" s="91" t="s">
        <v>199</v>
      </c>
      <c r="B203" s="72" t="s">
        <v>123</v>
      </c>
      <c r="C203" s="78">
        <v>2656068.7999999998</v>
      </c>
      <c r="D203" s="78">
        <v>788136.34399469919</v>
      </c>
      <c r="E203" s="78">
        <v>-1867932.4560053006</v>
      </c>
      <c r="F203" s="84">
        <v>-0.70326960506644287</v>
      </c>
      <c r="G203" s="74"/>
      <c r="H203" s="78">
        <v>-1867932.5963351808</v>
      </c>
      <c r="I203" s="82">
        <v>0.14032988005783409</v>
      </c>
    </row>
    <row r="204" spans="1:9">
      <c r="A204" s="91" t="s">
        <v>199</v>
      </c>
      <c r="B204" s="72" t="s">
        <v>215</v>
      </c>
      <c r="C204" s="78">
        <v>3177409.7699999996</v>
      </c>
      <c r="D204" s="78">
        <v>2277158.0544957197</v>
      </c>
      <c r="E204" s="78">
        <v>-900251.71550427983</v>
      </c>
      <c r="F204" s="84">
        <v>-0.28332880574741859</v>
      </c>
      <c r="G204" s="74"/>
      <c r="H204" s="78">
        <v>-901063.55978808063</v>
      </c>
      <c r="I204" s="82">
        <v>811.8442838001065</v>
      </c>
    </row>
    <row r="205" spans="1:9">
      <c r="A205" s="91" t="s">
        <v>199</v>
      </c>
      <c r="B205" s="72" t="s">
        <v>206</v>
      </c>
      <c r="C205" s="78">
        <v>1358689.07</v>
      </c>
      <c r="D205" s="78">
        <v>763640.23331368109</v>
      </c>
      <c r="E205" s="78">
        <v>-595048.83668631897</v>
      </c>
      <c r="F205" s="84">
        <v>-0.43795806548021982</v>
      </c>
      <c r="G205" s="74"/>
      <c r="H205" s="78">
        <v>-981429.91771207238</v>
      </c>
      <c r="I205" s="82">
        <v>386381.0810257534</v>
      </c>
    </row>
    <row r="206" spans="1:9">
      <c r="A206" s="91" t="s">
        <v>199</v>
      </c>
      <c r="B206" s="72" t="s">
        <v>209</v>
      </c>
      <c r="C206" s="78">
        <v>1613123.32</v>
      </c>
      <c r="D206" s="78">
        <v>1036931.511421774</v>
      </c>
      <c r="E206" s="78">
        <v>-576191.80857822602</v>
      </c>
      <c r="F206" s="84">
        <v>-0.35719017971808009</v>
      </c>
      <c r="G206" s="74"/>
      <c r="H206" s="78">
        <v>-1094302.3354248181</v>
      </c>
      <c r="I206" s="82">
        <v>518110.52684659197</v>
      </c>
    </row>
    <row r="207" spans="1:9">
      <c r="A207" s="91" t="s">
        <v>199</v>
      </c>
      <c r="B207" s="72" t="s">
        <v>201</v>
      </c>
      <c r="C207" s="78">
        <v>1205726.33</v>
      </c>
      <c r="D207" s="78">
        <v>672040.39587374765</v>
      </c>
      <c r="E207" s="78">
        <v>-533685.93412625242</v>
      </c>
      <c r="F207" s="84">
        <v>-0.44262609254477536</v>
      </c>
      <c r="G207" s="74"/>
      <c r="H207" s="78">
        <v>-1010111.8898384224</v>
      </c>
      <c r="I207" s="82">
        <v>476425.95571216999</v>
      </c>
    </row>
    <row r="208" spans="1:9">
      <c r="A208" s="91" t="s">
        <v>199</v>
      </c>
      <c r="B208" s="72" t="s">
        <v>129</v>
      </c>
      <c r="C208" s="78">
        <v>1767362.41</v>
      </c>
      <c r="D208" s="78">
        <v>1329699.9207514378</v>
      </c>
      <c r="E208" s="78">
        <v>-437662.48924856214</v>
      </c>
      <c r="F208" s="84">
        <v>-0.24763596123364542</v>
      </c>
      <c r="G208" s="74"/>
      <c r="H208" s="78">
        <v>-976856.13290472818</v>
      </c>
      <c r="I208" s="82">
        <v>539193.64365616604</v>
      </c>
    </row>
    <row r="209" spans="1:9">
      <c r="A209" s="91" t="s">
        <v>199</v>
      </c>
      <c r="B209" s="72" t="s">
        <v>207</v>
      </c>
      <c r="C209" s="78">
        <v>1557555.6800000002</v>
      </c>
      <c r="D209" s="78">
        <v>1260037.8748725448</v>
      </c>
      <c r="E209" s="78">
        <v>-297517.80512745539</v>
      </c>
      <c r="F209" s="84">
        <v>-0.19101583907899547</v>
      </c>
      <c r="G209" s="74"/>
      <c r="H209" s="78">
        <v>-630488.77704712737</v>
      </c>
      <c r="I209" s="82">
        <v>332970.97191967221</v>
      </c>
    </row>
    <row r="210" spans="1:9">
      <c r="A210" s="91" t="s">
        <v>199</v>
      </c>
      <c r="B210" s="72" t="s">
        <v>212</v>
      </c>
      <c r="C210" s="78">
        <v>2391135.66</v>
      </c>
      <c r="D210" s="78">
        <v>2107437.7548657376</v>
      </c>
      <c r="E210" s="78">
        <v>-283697.90513426252</v>
      </c>
      <c r="F210" s="84">
        <v>-0.1186456753082184</v>
      </c>
      <c r="G210" s="74"/>
      <c r="H210" s="78">
        <v>-301802.54972106242</v>
      </c>
      <c r="I210" s="82">
        <v>18104.644586799899</v>
      </c>
    </row>
    <row r="211" spans="1:9">
      <c r="A211" s="91" t="s">
        <v>199</v>
      </c>
      <c r="B211" s="72" t="s">
        <v>210</v>
      </c>
      <c r="C211" s="78">
        <v>391446.77</v>
      </c>
      <c r="D211" s="78">
        <v>200390.26225662231</v>
      </c>
      <c r="E211" s="78">
        <v>-191056.5077433777</v>
      </c>
      <c r="F211" s="84">
        <v>-0.48807787516902412</v>
      </c>
      <c r="G211" s="74"/>
      <c r="H211" s="78">
        <v>-191055.82580809569</v>
      </c>
      <c r="I211" s="82">
        <v>-0.68193528198753484</v>
      </c>
    </row>
    <row r="212" spans="1:9">
      <c r="A212" s="91" t="s">
        <v>199</v>
      </c>
      <c r="B212" s="72" t="s">
        <v>208</v>
      </c>
      <c r="C212" s="78">
        <v>1610565.81</v>
      </c>
      <c r="D212" s="78">
        <v>1450345.4322786273</v>
      </c>
      <c r="E212" s="78">
        <v>-160220.37772137276</v>
      </c>
      <c r="F212" s="84">
        <v>-9.9480801545993799E-2</v>
      </c>
      <c r="G212" s="74"/>
      <c r="H212" s="78">
        <v>-406113.67268045328</v>
      </c>
      <c r="I212" s="82">
        <v>245893.29495908064</v>
      </c>
    </row>
    <row r="213" spans="1:9">
      <c r="A213" s="91" t="s">
        <v>199</v>
      </c>
      <c r="B213" s="72" t="s">
        <v>211</v>
      </c>
      <c r="C213" s="78">
        <v>673510.75</v>
      </c>
      <c r="D213" s="78">
        <v>534061.76742360264</v>
      </c>
      <c r="E213" s="78">
        <v>-139448.98257639736</v>
      </c>
      <c r="F213" s="84">
        <v>-0.2070478943007181</v>
      </c>
      <c r="G213" s="74"/>
      <c r="H213" s="78">
        <v>-333016.68247939821</v>
      </c>
      <c r="I213" s="82">
        <v>193567.69990300084</v>
      </c>
    </row>
    <row r="214" spans="1:9">
      <c r="A214" s="91" t="s">
        <v>199</v>
      </c>
      <c r="B214" s="72" t="s">
        <v>73</v>
      </c>
      <c r="C214" s="78">
        <v>947796.23</v>
      </c>
      <c r="D214" s="78">
        <v>839056.67443814524</v>
      </c>
      <c r="E214" s="78">
        <v>-108739.55556185474</v>
      </c>
      <c r="F214" s="84">
        <v>-0.1147288331816373</v>
      </c>
      <c r="G214" s="74"/>
      <c r="H214" s="78">
        <v>-254438.36043739304</v>
      </c>
      <c r="I214" s="82">
        <v>145698.80487553834</v>
      </c>
    </row>
    <row r="215" spans="1:9">
      <c r="A215" s="91" t="s">
        <v>199</v>
      </c>
      <c r="B215" s="72" t="s">
        <v>203</v>
      </c>
      <c r="C215" s="78">
        <v>792654.25</v>
      </c>
      <c r="D215" s="78">
        <v>685405.37930995226</v>
      </c>
      <c r="E215" s="78">
        <v>-107248.87069004774</v>
      </c>
      <c r="F215" s="84">
        <v>-0.13530347019529351</v>
      </c>
      <c r="G215" s="74"/>
      <c r="H215" s="78">
        <v>-251551.87385176693</v>
      </c>
      <c r="I215" s="82">
        <v>144303.00316171919</v>
      </c>
    </row>
    <row r="216" spans="1:9">
      <c r="A216" s="91" t="s">
        <v>199</v>
      </c>
      <c r="B216" s="72" t="s">
        <v>213</v>
      </c>
      <c r="C216" s="78">
        <v>299545.01</v>
      </c>
      <c r="D216" s="78">
        <v>192999.71987719677</v>
      </c>
      <c r="E216" s="78">
        <v>-106545.29012280324</v>
      </c>
      <c r="F216" s="84">
        <v>-0.35569041902184662</v>
      </c>
      <c r="G216" s="74"/>
      <c r="H216" s="78">
        <v>-106545.50509813322</v>
      </c>
      <c r="I216" s="82">
        <v>0.21497532998910174</v>
      </c>
    </row>
    <row r="217" spans="1:9">
      <c r="A217" s="91" t="s">
        <v>199</v>
      </c>
      <c r="B217" s="72" t="s">
        <v>78</v>
      </c>
      <c r="C217" s="78">
        <v>547804.52</v>
      </c>
      <c r="D217" s="78">
        <v>454949.22906504001</v>
      </c>
      <c r="E217" s="78">
        <v>-92855.290934960009</v>
      </c>
      <c r="F217" s="84">
        <v>-0.16950442638728136</v>
      </c>
      <c r="G217" s="74"/>
      <c r="H217" s="78">
        <v>-226751.17631914152</v>
      </c>
      <c r="I217" s="82">
        <v>133895.88538418151</v>
      </c>
    </row>
    <row r="218" spans="1:9">
      <c r="A218" s="91" t="s">
        <v>199</v>
      </c>
      <c r="B218" s="72" t="s">
        <v>226</v>
      </c>
      <c r="C218" s="78">
        <v>1673750.91</v>
      </c>
      <c r="D218" s="78">
        <v>1588380.903746892</v>
      </c>
      <c r="E218" s="78">
        <v>-85370.006253107917</v>
      </c>
      <c r="F218" s="84">
        <v>-5.1005203786929035E-2</v>
      </c>
      <c r="G218" s="74"/>
      <c r="H218" s="78">
        <v>-85479.954895931674</v>
      </c>
      <c r="I218" s="82">
        <v>109.94864282361232</v>
      </c>
    </row>
    <row r="219" spans="1:9">
      <c r="A219" s="91" t="s">
        <v>199</v>
      </c>
      <c r="B219" s="72" t="s">
        <v>202</v>
      </c>
      <c r="C219" s="78">
        <v>622132.19000000006</v>
      </c>
      <c r="D219" s="78">
        <v>538733.89385576244</v>
      </c>
      <c r="E219" s="78">
        <v>-83398.296144237625</v>
      </c>
      <c r="F219" s="84">
        <v>-0.13405237260627459</v>
      </c>
      <c r="G219" s="74"/>
      <c r="H219" s="78">
        <v>-150783.82228147564</v>
      </c>
      <c r="I219" s="82">
        <v>67385.526137238019</v>
      </c>
    </row>
    <row r="220" spans="1:9">
      <c r="A220" s="91" t="s">
        <v>199</v>
      </c>
      <c r="B220" s="72" t="s">
        <v>225</v>
      </c>
      <c r="C220" s="78">
        <v>321279.75</v>
      </c>
      <c r="D220" s="78">
        <v>247596.02586468731</v>
      </c>
      <c r="E220" s="78">
        <v>-73683.724135312688</v>
      </c>
      <c r="F220" s="84">
        <v>-0.22934443934083207</v>
      </c>
      <c r="G220" s="74"/>
      <c r="H220" s="78">
        <v>-148690.45456413631</v>
      </c>
      <c r="I220" s="82">
        <v>75006.730428823619</v>
      </c>
    </row>
    <row r="221" spans="1:9">
      <c r="A221" s="91" t="s">
        <v>199</v>
      </c>
      <c r="B221" s="72" t="s">
        <v>12</v>
      </c>
      <c r="C221" s="78">
        <v>410614.11</v>
      </c>
      <c r="D221" s="78">
        <v>339810.41363814124</v>
      </c>
      <c r="E221" s="78">
        <v>-70803.696361858747</v>
      </c>
      <c r="F221" s="84">
        <v>-0.1724336661539925</v>
      </c>
      <c r="G221" s="74"/>
      <c r="H221" s="78">
        <v>-166049.11237443998</v>
      </c>
      <c r="I221" s="82">
        <v>95245.416012581263</v>
      </c>
    </row>
    <row r="222" spans="1:9">
      <c r="A222" s="91" t="s">
        <v>199</v>
      </c>
      <c r="B222" s="72" t="s">
        <v>216</v>
      </c>
      <c r="C222" s="78">
        <v>386024.14</v>
      </c>
      <c r="D222" s="78">
        <v>331813.84867717238</v>
      </c>
      <c r="E222" s="78">
        <v>-54210.29132282763</v>
      </c>
      <c r="F222" s="84">
        <v>-0.14043238674873448</v>
      </c>
      <c r="G222" s="74"/>
      <c r="H222" s="78">
        <v>-132268.19504765538</v>
      </c>
      <c r="I222" s="82">
        <v>78057.903724827745</v>
      </c>
    </row>
    <row r="223" spans="1:9">
      <c r="A223" s="91" t="s">
        <v>199</v>
      </c>
      <c r="B223" s="72" t="s">
        <v>222</v>
      </c>
      <c r="C223" s="78">
        <v>728044.93</v>
      </c>
      <c r="D223" s="78">
        <v>677542.15672485682</v>
      </c>
      <c r="E223" s="78">
        <v>-50502.773275143234</v>
      </c>
      <c r="F223" s="84">
        <v>-6.9367660145841864E-2</v>
      </c>
      <c r="G223" s="74"/>
      <c r="H223" s="78">
        <v>-121958.47952899658</v>
      </c>
      <c r="I223" s="82">
        <v>71455.706253853394</v>
      </c>
    </row>
    <row r="224" spans="1:9">
      <c r="A224" s="91" t="s">
        <v>199</v>
      </c>
      <c r="B224" s="72" t="s">
        <v>59</v>
      </c>
      <c r="C224" s="78">
        <v>181551.03</v>
      </c>
      <c r="D224" s="78">
        <v>135428.6655694012</v>
      </c>
      <c r="E224" s="78">
        <v>-46122.364430598798</v>
      </c>
      <c r="F224" s="84">
        <v>-0.25404628346420727</v>
      </c>
      <c r="G224" s="74"/>
      <c r="H224" s="78">
        <v>-128679.51864938212</v>
      </c>
      <c r="I224" s="82">
        <v>82557.15421878334</v>
      </c>
    </row>
    <row r="225" spans="1:9">
      <c r="A225" s="91" t="s">
        <v>199</v>
      </c>
      <c r="B225" s="72" t="s">
        <v>205</v>
      </c>
      <c r="C225" s="78">
        <v>1972171.8</v>
      </c>
      <c r="D225" s="78">
        <v>1926625.3013430298</v>
      </c>
      <c r="E225" s="78">
        <v>-45546.498656970216</v>
      </c>
      <c r="F225" s="84">
        <v>-2.3094589759862814E-2</v>
      </c>
      <c r="G225" s="74"/>
      <c r="H225" s="78">
        <v>-79801.949397341596</v>
      </c>
      <c r="I225" s="82">
        <v>34255.450740371365</v>
      </c>
    </row>
    <row r="226" spans="1:9">
      <c r="A226" s="91" t="s">
        <v>199</v>
      </c>
      <c r="B226" s="72" t="s">
        <v>223</v>
      </c>
      <c r="C226" s="78">
        <v>766163.23</v>
      </c>
      <c r="D226" s="78">
        <v>729520.93495870719</v>
      </c>
      <c r="E226" s="78">
        <v>-36642.295041292789</v>
      </c>
      <c r="F226" s="84">
        <v>-4.782570293968922E-2</v>
      </c>
      <c r="G226" s="74"/>
      <c r="H226" s="78">
        <v>-36656.500010182543</v>
      </c>
      <c r="I226" s="82">
        <v>14.204968889709562</v>
      </c>
    </row>
    <row r="227" spans="1:9">
      <c r="A227" s="91" t="s">
        <v>199</v>
      </c>
      <c r="B227" s="72" t="s">
        <v>217</v>
      </c>
      <c r="C227" s="78">
        <v>1153849.4100000001</v>
      </c>
      <c r="D227" s="78">
        <v>1133368.5863804112</v>
      </c>
      <c r="E227" s="78">
        <v>-20480.823619588977</v>
      </c>
      <c r="F227" s="84">
        <v>-1.7749997046485444E-2</v>
      </c>
      <c r="G227" s="74"/>
      <c r="H227" s="78">
        <v>136969.02797999512</v>
      </c>
      <c r="I227" s="82">
        <v>-157449.85159958393</v>
      </c>
    </row>
    <row r="228" spans="1:9">
      <c r="A228" s="91" t="s">
        <v>199</v>
      </c>
      <c r="B228" s="72" t="s">
        <v>200</v>
      </c>
      <c r="C228" s="78">
        <v>738051.34</v>
      </c>
      <c r="D228" s="78">
        <v>734624.93971137179</v>
      </c>
      <c r="E228" s="78">
        <v>-3426.4002886281814</v>
      </c>
      <c r="F228" s="84">
        <v>-4.6424958575756823E-3</v>
      </c>
      <c r="G228" s="74"/>
      <c r="H228" s="78">
        <v>-3692.4600847649422</v>
      </c>
      <c r="I228" s="82">
        <v>266.05979613668751</v>
      </c>
    </row>
    <row r="229" spans="1:9">
      <c r="A229" s="91" t="s">
        <v>199</v>
      </c>
      <c r="B229" s="72" t="s">
        <v>221</v>
      </c>
      <c r="C229" s="78">
        <v>78708.69</v>
      </c>
      <c r="D229" s="78">
        <v>78437.177393330232</v>
      </c>
      <c r="E229" s="78">
        <v>-271.51260666977032</v>
      </c>
      <c r="F229" s="84">
        <v>-3.4495886879805813E-3</v>
      </c>
      <c r="G229" s="74"/>
      <c r="H229" s="78">
        <v>-899.78929800281912</v>
      </c>
      <c r="I229" s="82">
        <v>628.27669133305608</v>
      </c>
    </row>
    <row r="230" spans="1:9">
      <c r="A230" s="91" t="s">
        <v>199</v>
      </c>
      <c r="B230" s="72" t="s">
        <v>137</v>
      </c>
      <c r="C230" s="78">
        <v>467937</v>
      </c>
      <c r="D230" s="78">
        <v>467937.80171437393</v>
      </c>
      <c r="E230" s="78">
        <v>0.80171437392709777</v>
      </c>
      <c r="F230" s="84">
        <v>1.713295537491367E-6</v>
      </c>
      <c r="G230" s="74"/>
      <c r="H230" s="78">
        <v>0</v>
      </c>
      <c r="I230" s="82">
        <v>0.80171437392709777</v>
      </c>
    </row>
    <row r="231" spans="1:9">
      <c r="A231" s="91" t="s">
        <v>199</v>
      </c>
      <c r="B231" s="72" t="s">
        <v>220</v>
      </c>
      <c r="C231" s="78">
        <v>7605</v>
      </c>
      <c r="D231" s="78">
        <v>7612.7646237364306</v>
      </c>
      <c r="E231" s="78">
        <v>7.7646237364306216</v>
      </c>
      <c r="F231" s="84">
        <v>1.0209893144550455E-3</v>
      </c>
      <c r="G231" s="74"/>
      <c r="H231" s="78">
        <v>25.911278283266174</v>
      </c>
      <c r="I231" s="82">
        <v>-18.146654546835634</v>
      </c>
    </row>
    <row r="232" spans="1:9">
      <c r="A232" s="91" t="s">
        <v>199</v>
      </c>
      <c r="B232" s="72" t="s">
        <v>218</v>
      </c>
      <c r="C232" s="78">
        <v>479007.89</v>
      </c>
      <c r="D232" s="78">
        <v>480087.27738863626</v>
      </c>
      <c r="E232" s="78">
        <v>1079.3873886362417</v>
      </c>
      <c r="F232" s="84">
        <v>2.253381230601946E-3</v>
      </c>
      <c r="G232" s="74"/>
      <c r="H232" s="78">
        <v>88182.241171356931</v>
      </c>
      <c r="I232" s="82">
        <v>-87102.853782720718</v>
      </c>
    </row>
    <row r="233" spans="1:9">
      <c r="A233" s="91" t="s">
        <v>199</v>
      </c>
      <c r="B233" s="72" t="s">
        <v>204</v>
      </c>
      <c r="C233" s="78">
        <v>132297.89000000001</v>
      </c>
      <c r="D233" s="78">
        <v>138308.16595725791</v>
      </c>
      <c r="E233" s="78">
        <v>6010.2759572578943</v>
      </c>
      <c r="F233" s="84">
        <v>4.5429870100406694E-2</v>
      </c>
      <c r="G233" s="74"/>
      <c r="H233" s="78">
        <v>19988.127509851154</v>
      </c>
      <c r="I233" s="82">
        <v>-13977.851552593231</v>
      </c>
    </row>
    <row r="234" spans="1:9">
      <c r="A234" s="91" t="s">
        <v>199</v>
      </c>
      <c r="B234" s="72" t="s">
        <v>214</v>
      </c>
      <c r="C234" s="78">
        <v>1945812.8499999999</v>
      </c>
      <c r="D234" s="78">
        <v>2380430.8783344631</v>
      </c>
      <c r="E234" s="78">
        <v>434618.02833446325</v>
      </c>
      <c r="F234" s="84">
        <v>0.22336065276496828</v>
      </c>
      <c r="G234" s="74"/>
      <c r="H234" s="78">
        <v>707713.34266000148</v>
      </c>
      <c r="I234" s="82">
        <v>-273095.31432553858</v>
      </c>
    </row>
    <row r="235" spans="1:9">
      <c r="A235" s="91" t="s">
        <v>199</v>
      </c>
      <c r="B235" s="72" t="s">
        <v>224</v>
      </c>
      <c r="C235" s="78">
        <v>2969605.54</v>
      </c>
      <c r="D235" s="78">
        <v>4011802.1924333684</v>
      </c>
      <c r="E235" s="78">
        <v>1042196.6524333684</v>
      </c>
      <c r="F235" s="84">
        <v>0.35095457574926547</v>
      </c>
      <c r="G235" s="74"/>
      <c r="H235" s="78">
        <v>1042196.4349217489</v>
      </c>
      <c r="I235" s="82">
        <v>0.21751161926658824</v>
      </c>
    </row>
    <row r="236" spans="1:9">
      <c r="A236" s="91" t="s">
        <v>228</v>
      </c>
      <c r="B236" s="72" t="s">
        <v>229</v>
      </c>
      <c r="C236" s="78">
        <v>66871.009999999995</v>
      </c>
      <c r="D236" s="78">
        <v>68096.548021239025</v>
      </c>
      <c r="E236" s="78">
        <v>1225.5380212390301</v>
      </c>
      <c r="F236" s="84">
        <v>1.8326895634431576E-2</v>
      </c>
      <c r="G236" s="74"/>
      <c r="H236" s="78">
        <v>2449.0683273779259</v>
      </c>
      <c r="I236" s="82">
        <v>-1223.5303061388986</v>
      </c>
    </row>
    <row r="237" spans="1:9">
      <c r="A237" s="91" t="s">
        <v>228</v>
      </c>
      <c r="B237" s="72" t="s">
        <v>230</v>
      </c>
      <c r="C237" s="78">
        <v>27628.22</v>
      </c>
      <c r="D237" s="78">
        <v>28125.141382453403</v>
      </c>
      <c r="E237" s="78">
        <v>496.92138245340175</v>
      </c>
      <c r="F237" s="84">
        <v>1.7986007873594525E-2</v>
      </c>
      <c r="G237" s="74"/>
      <c r="H237" s="78">
        <v>993.70342026809408</v>
      </c>
      <c r="I237" s="82">
        <v>-496.78203781468983</v>
      </c>
    </row>
    <row r="238" spans="1:9">
      <c r="A238" s="91" t="s">
        <v>228</v>
      </c>
      <c r="B238" s="72" t="s">
        <v>231</v>
      </c>
      <c r="C238" s="78">
        <v>66962.03</v>
      </c>
      <c r="D238" s="78">
        <v>68172.23482694001</v>
      </c>
      <c r="E238" s="78">
        <v>1210.2048269400111</v>
      </c>
      <c r="F238" s="84">
        <v>1.8073000877363053E-2</v>
      </c>
      <c r="G238" s="74"/>
      <c r="H238" s="78">
        <v>2418.9064630941739</v>
      </c>
      <c r="I238" s="82">
        <v>-1208.701636154161</v>
      </c>
    </row>
    <row r="239" spans="1:9">
      <c r="A239" s="91" t="s">
        <v>228</v>
      </c>
      <c r="B239" s="72" t="s">
        <v>136</v>
      </c>
      <c r="C239" s="78">
        <v>117159.81</v>
      </c>
      <c r="D239" s="78">
        <v>119323.73159810671</v>
      </c>
      <c r="E239" s="78">
        <v>2163.92159810671</v>
      </c>
      <c r="F239" s="84">
        <v>1.8469828502681168E-2</v>
      </c>
      <c r="G239" s="74"/>
      <c r="H239" s="78">
        <v>4325.3591440476193</v>
      </c>
      <c r="I239" s="82">
        <v>-2161.4375459409057</v>
      </c>
    </row>
    <row r="240" spans="1:9">
      <c r="A240" s="91" t="s">
        <v>228</v>
      </c>
      <c r="B240" s="72" t="s">
        <v>56</v>
      </c>
      <c r="C240" s="78">
        <v>51700.160000000003</v>
      </c>
      <c r="D240" s="78">
        <v>35258.723662913333</v>
      </c>
      <c r="E240" s="78">
        <v>-16441.43633708667</v>
      </c>
      <c r="F240" s="84">
        <v>-0.31801519254653504</v>
      </c>
      <c r="G240" s="74"/>
      <c r="H240" s="78">
        <v>-32849.745754161158</v>
      </c>
      <c r="I240" s="82">
        <v>16408.309417074488</v>
      </c>
    </row>
    <row r="241" spans="1:9">
      <c r="A241" s="91" t="s">
        <v>228</v>
      </c>
      <c r="B241" s="72" t="s">
        <v>232</v>
      </c>
      <c r="C241" s="78">
        <v>6568.7</v>
      </c>
      <c r="D241" s="78">
        <v>6686.7991775229057</v>
      </c>
      <c r="E241" s="78">
        <v>118.09917752290585</v>
      </c>
      <c r="F241" s="84">
        <v>1.797907919723931E-2</v>
      </c>
      <c r="G241" s="74"/>
      <c r="H241" s="78">
        <v>237.7848623392934</v>
      </c>
      <c r="I241" s="82">
        <v>-119.68568481638795</v>
      </c>
    </row>
    <row r="242" spans="1:9">
      <c r="A242" s="91" t="s">
        <v>228</v>
      </c>
      <c r="B242" s="72" t="s">
        <v>66</v>
      </c>
      <c r="C242" s="78">
        <v>222873.15</v>
      </c>
      <c r="D242" s="78">
        <v>226896.72595865154</v>
      </c>
      <c r="E242" s="78">
        <v>4023.5759586515487</v>
      </c>
      <c r="F242" s="84">
        <v>1.8053210800186334E-2</v>
      </c>
      <c r="G242" s="74"/>
      <c r="H242" s="78">
        <v>8038.22447481575</v>
      </c>
      <c r="I242" s="82">
        <v>-4014.6485161642195</v>
      </c>
    </row>
    <row r="243" spans="1:9">
      <c r="A243" s="91" t="s">
        <v>228</v>
      </c>
      <c r="B243" s="72" t="s">
        <v>67</v>
      </c>
      <c r="C243" s="78">
        <v>34260.339999999997</v>
      </c>
      <c r="D243" s="78">
        <v>34879.156454098804</v>
      </c>
      <c r="E243" s="78">
        <v>618.8164540988073</v>
      </c>
      <c r="F243" s="84">
        <v>1.8062180763495264E-2</v>
      </c>
      <c r="G243" s="74"/>
      <c r="H243" s="78">
        <v>1236.760510406262</v>
      </c>
      <c r="I243" s="82">
        <v>-617.94405630746041</v>
      </c>
    </row>
    <row r="244" spans="1:9">
      <c r="A244" s="91" t="s">
        <v>228</v>
      </c>
      <c r="B244" s="72" t="s">
        <v>195</v>
      </c>
      <c r="C244" s="78">
        <v>88907.39</v>
      </c>
      <c r="D244" s="78">
        <v>90537.359454369915</v>
      </c>
      <c r="E244" s="78">
        <v>1629.9694543699152</v>
      </c>
      <c r="F244" s="84">
        <v>1.8333340506001976E-2</v>
      </c>
      <c r="G244" s="74"/>
      <c r="H244" s="78">
        <v>3255.4761409662401</v>
      </c>
      <c r="I244" s="82">
        <v>-1625.5066865963308</v>
      </c>
    </row>
    <row r="245" spans="1:9">
      <c r="A245" s="91" t="s">
        <v>228</v>
      </c>
      <c r="B245" s="72" t="s">
        <v>233</v>
      </c>
      <c r="C245" s="78">
        <v>236911.18</v>
      </c>
      <c r="D245" s="78">
        <v>46187.504403094608</v>
      </c>
      <c r="E245" s="78">
        <v>-190723.67559690538</v>
      </c>
      <c r="F245" s="84">
        <v>-0.80504295152683547</v>
      </c>
      <c r="G245" s="74"/>
      <c r="H245" s="78">
        <v>-212859.18</v>
      </c>
      <c r="I245" s="82">
        <v>22135.504403094608</v>
      </c>
    </row>
    <row r="246" spans="1:9">
      <c r="A246" s="91" t="s">
        <v>228</v>
      </c>
      <c r="B246" s="72" t="s">
        <v>234</v>
      </c>
      <c r="C246" s="78">
        <v>805.66</v>
      </c>
      <c r="D246" s="78">
        <v>819.9250429814241</v>
      </c>
      <c r="E246" s="78">
        <v>14.265042981424131</v>
      </c>
      <c r="F246" s="84">
        <v>1.7706033539488283E-2</v>
      </c>
      <c r="G246" s="74"/>
      <c r="H246" s="78">
        <v>28.5895672439032</v>
      </c>
      <c r="I246" s="82">
        <v>-14.324524262479144</v>
      </c>
    </row>
    <row r="247" spans="1:9">
      <c r="A247" s="91" t="s">
        <v>235</v>
      </c>
      <c r="B247" s="72" t="s">
        <v>236</v>
      </c>
      <c r="C247" s="78">
        <v>60101.229999999996</v>
      </c>
      <c r="D247" s="78">
        <v>54070.469387839476</v>
      </c>
      <c r="E247" s="78">
        <v>-6030.7606121605204</v>
      </c>
      <c r="F247" s="84">
        <v>-0.10034338086193112</v>
      </c>
      <c r="G247" s="74"/>
      <c r="H247" s="78">
        <v>-12049.515667577642</v>
      </c>
      <c r="I247" s="82">
        <v>6018.7550554171175</v>
      </c>
    </row>
    <row r="248" spans="1:9">
      <c r="A248" s="91" t="s">
        <v>235</v>
      </c>
      <c r="B248" s="72" t="s">
        <v>52</v>
      </c>
      <c r="C248" s="78">
        <v>58386.55</v>
      </c>
      <c r="D248" s="78">
        <v>42652.281518960794</v>
      </c>
      <c r="E248" s="78">
        <v>-15734.268481039209</v>
      </c>
      <c r="F248" s="84">
        <v>-0.26948446998562525</v>
      </c>
      <c r="G248" s="74"/>
      <c r="H248" s="78">
        <v>-31438.087067558754</v>
      </c>
      <c r="I248" s="82">
        <v>15703.818586519541</v>
      </c>
    </row>
    <row r="249" spans="1:9">
      <c r="A249" s="91" t="s">
        <v>235</v>
      </c>
      <c r="B249" s="72" t="s">
        <v>237</v>
      </c>
      <c r="C249" s="78">
        <v>17275.38</v>
      </c>
      <c r="D249" s="78">
        <v>17191.554504599291</v>
      </c>
      <c r="E249" s="78">
        <v>-83.825495400709769</v>
      </c>
      <c r="F249" s="84">
        <v>-4.8523097842542258E-3</v>
      </c>
      <c r="G249" s="74"/>
      <c r="H249" s="78">
        <v>-167.69053574559581</v>
      </c>
      <c r="I249" s="82">
        <v>83.865040344888257</v>
      </c>
    </row>
    <row r="250" spans="1:9">
      <c r="A250" s="91" t="s">
        <v>235</v>
      </c>
      <c r="B250" s="72" t="s">
        <v>136</v>
      </c>
      <c r="C250" s="78">
        <v>53758.2</v>
      </c>
      <c r="D250" s="78">
        <v>43990.011189964629</v>
      </c>
      <c r="E250" s="78">
        <v>-9768.1888100353681</v>
      </c>
      <c r="F250" s="84">
        <v>-0.18170602456993293</v>
      </c>
      <c r="G250" s="74"/>
      <c r="H250" s="78">
        <v>-19517.074612986005</v>
      </c>
      <c r="I250" s="82">
        <v>9748.88580295063</v>
      </c>
    </row>
    <row r="251" spans="1:9">
      <c r="A251" s="91" t="s">
        <v>235</v>
      </c>
      <c r="B251" s="72" t="s">
        <v>14</v>
      </c>
      <c r="C251" s="78">
        <v>28753.13</v>
      </c>
      <c r="D251" s="78">
        <v>20805.328772426754</v>
      </c>
      <c r="E251" s="78">
        <v>-7947.8012275732472</v>
      </c>
      <c r="F251" s="84">
        <v>-0.27641516689046536</v>
      </c>
      <c r="G251" s="74"/>
      <c r="H251" s="78">
        <v>-15878.054507577306</v>
      </c>
      <c r="I251" s="82">
        <v>7930.253280004059</v>
      </c>
    </row>
    <row r="252" spans="1:9">
      <c r="A252" s="91" t="s">
        <v>235</v>
      </c>
      <c r="B252" s="72" t="s">
        <v>238</v>
      </c>
      <c r="C252" s="78">
        <v>15877.63</v>
      </c>
      <c r="D252" s="78">
        <v>12047.756715839321</v>
      </c>
      <c r="E252" s="78">
        <v>-3829.8732841606779</v>
      </c>
      <c r="F252" s="84">
        <v>-0.24121189901519799</v>
      </c>
      <c r="G252" s="74"/>
      <c r="H252" s="78">
        <v>-7652.7302568803252</v>
      </c>
      <c r="I252" s="82">
        <v>3822.8569727196464</v>
      </c>
    </row>
    <row r="253" spans="1:9">
      <c r="A253" s="91" t="s">
        <v>235</v>
      </c>
      <c r="B253" s="72" t="s">
        <v>186</v>
      </c>
      <c r="C253" s="78">
        <v>80556.850000000006</v>
      </c>
      <c r="D253" s="78">
        <v>71063.121705167156</v>
      </c>
      <c r="E253" s="78">
        <v>-9493.7282948328502</v>
      </c>
      <c r="F253" s="84">
        <v>-0.1178512850841716</v>
      </c>
      <c r="G253" s="74"/>
      <c r="H253" s="78">
        <v>-18968.020759506162</v>
      </c>
      <c r="I253" s="82">
        <v>9474.2924646733227</v>
      </c>
    </row>
    <row r="254" spans="1:9">
      <c r="A254" s="91" t="s">
        <v>235</v>
      </c>
      <c r="B254" s="72" t="s">
        <v>98</v>
      </c>
      <c r="C254" s="78">
        <v>93317.05</v>
      </c>
      <c r="D254" s="78">
        <v>76375.767946345586</v>
      </c>
      <c r="E254" s="78">
        <v>-16941.282053654417</v>
      </c>
      <c r="F254" s="84">
        <v>-0.18154540947934397</v>
      </c>
      <c r="G254" s="74"/>
      <c r="H254" s="78">
        <v>-33849.51289203309</v>
      </c>
      <c r="I254" s="82">
        <v>16908.230838378673</v>
      </c>
    </row>
    <row r="255" spans="1:9">
      <c r="A255" s="91" t="s">
        <v>235</v>
      </c>
      <c r="B255" s="72" t="s">
        <v>16</v>
      </c>
      <c r="C255" s="78">
        <v>129702.36</v>
      </c>
      <c r="D255" s="78">
        <v>98262.962870458956</v>
      </c>
      <c r="E255" s="78">
        <v>-31439.397129541045</v>
      </c>
      <c r="F255" s="84">
        <v>-0.24239649247354517</v>
      </c>
      <c r="G255" s="74"/>
      <c r="H255" s="78">
        <v>-62817.010801163051</v>
      </c>
      <c r="I255" s="82">
        <v>31377.613671622006</v>
      </c>
    </row>
    <row r="256" spans="1:9">
      <c r="A256" s="91" t="s">
        <v>239</v>
      </c>
      <c r="B256" s="72" t="s">
        <v>240</v>
      </c>
      <c r="C256" s="78">
        <v>63301.99</v>
      </c>
      <c r="D256" s="78">
        <v>44789.739060799286</v>
      </c>
      <c r="E256" s="78">
        <v>-18512.250939200712</v>
      </c>
      <c r="F256" s="84">
        <v>-0.2924434277532304</v>
      </c>
      <c r="G256" s="74"/>
      <c r="H256" s="78">
        <v>-36988.072565960792</v>
      </c>
      <c r="I256" s="82">
        <v>18475.82162676008</v>
      </c>
    </row>
    <row r="257" spans="1:9">
      <c r="A257" s="91" t="s">
        <v>239</v>
      </c>
      <c r="B257" s="72" t="s">
        <v>7</v>
      </c>
      <c r="C257" s="78">
        <v>187013.25</v>
      </c>
      <c r="D257" s="78">
        <v>125212.69515236012</v>
      </c>
      <c r="E257" s="78">
        <v>-61800.554847639884</v>
      </c>
      <c r="F257" s="84">
        <v>-0.33046083551641331</v>
      </c>
      <c r="G257" s="74"/>
      <c r="H257" s="78">
        <v>-123476.75858478653</v>
      </c>
      <c r="I257" s="82">
        <v>61676.203737146643</v>
      </c>
    </row>
    <row r="258" spans="1:9">
      <c r="A258" s="91" t="s">
        <v>239</v>
      </c>
      <c r="B258" s="72" t="s">
        <v>241</v>
      </c>
      <c r="C258" s="78">
        <v>17882.21</v>
      </c>
      <c r="D258" s="78">
        <v>12263.213215373866</v>
      </c>
      <c r="E258" s="78">
        <v>-5618.9967846261334</v>
      </c>
      <c r="F258" s="84">
        <v>-0.31422272664430928</v>
      </c>
      <c r="G258" s="74"/>
      <c r="H258" s="78">
        <v>-11227.127212655363</v>
      </c>
      <c r="I258" s="82">
        <v>5608.1304280292297</v>
      </c>
    </row>
    <row r="259" spans="1:9">
      <c r="A259" s="91" t="s">
        <v>239</v>
      </c>
      <c r="B259" s="72" t="s">
        <v>242</v>
      </c>
      <c r="C259" s="78">
        <v>8990.380000000001</v>
      </c>
      <c r="D259" s="78">
        <v>8398.3515717483824</v>
      </c>
      <c r="E259" s="78">
        <v>-592.02842825161861</v>
      </c>
      <c r="F259" s="84">
        <v>-6.5851324221180702E-2</v>
      </c>
      <c r="G259" s="74"/>
      <c r="H259" s="78">
        <v>-1183.0746269671772</v>
      </c>
      <c r="I259" s="82">
        <v>591.04619871555951</v>
      </c>
    </row>
    <row r="260" spans="1:9">
      <c r="A260" s="91" t="s">
        <v>239</v>
      </c>
      <c r="B260" s="72" t="s">
        <v>136</v>
      </c>
      <c r="C260" s="78">
        <v>210911.69</v>
      </c>
      <c r="D260" s="78">
        <v>113384.12522872075</v>
      </c>
      <c r="E260" s="78">
        <v>-97527.564771279256</v>
      </c>
      <c r="F260" s="84">
        <v>-0.46240947939528271</v>
      </c>
      <c r="G260" s="74"/>
      <c r="H260" s="78">
        <v>-167148.91893512273</v>
      </c>
      <c r="I260" s="82">
        <v>69621.354163843469</v>
      </c>
    </row>
    <row r="261" spans="1:9">
      <c r="A261" s="91" t="s">
        <v>239</v>
      </c>
      <c r="B261" s="72" t="s">
        <v>243</v>
      </c>
      <c r="C261" s="78">
        <v>170.84</v>
      </c>
      <c r="D261" s="78">
        <v>171.4011081694855</v>
      </c>
      <c r="E261" s="78">
        <v>0.56110816948549314</v>
      </c>
      <c r="F261" s="84">
        <v>3.2844074542583302E-3</v>
      </c>
      <c r="G261" s="74"/>
      <c r="H261" s="78">
        <v>-148.14187097829526</v>
      </c>
      <c r="I261" s="82">
        <v>148.70297914778075</v>
      </c>
    </row>
    <row r="262" spans="1:9">
      <c r="A262" s="91" t="s">
        <v>239</v>
      </c>
      <c r="B262" s="72" t="s">
        <v>244</v>
      </c>
      <c r="C262" s="78">
        <v>211958.19</v>
      </c>
      <c r="D262" s="78">
        <v>152845.47244391643</v>
      </c>
      <c r="E262" s="78">
        <v>-59112.717556083575</v>
      </c>
      <c r="F262" s="84">
        <v>-0.27888857494057473</v>
      </c>
      <c r="G262" s="74"/>
      <c r="H262" s="78">
        <v>-100164.15918527517</v>
      </c>
      <c r="I262" s="82">
        <v>41051.441629191599</v>
      </c>
    </row>
    <row r="263" spans="1:9">
      <c r="A263" s="91" t="s">
        <v>239</v>
      </c>
      <c r="B263" s="72" t="s">
        <v>57</v>
      </c>
      <c r="C263" s="78">
        <v>9342.36</v>
      </c>
      <c r="D263" s="78">
        <v>10059.982787194445</v>
      </c>
      <c r="E263" s="78">
        <v>717.62278719444475</v>
      </c>
      <c r="F263" s="84">
        <v>7.6813865789205807E-2</v>
      </c>
      <c r="G263" s="74"/>
      <c r="H263" s="78">
        <v>1433.543160937548</v>
      </c>
      <c r="I263" s="82">
        <v>-715.92037374310257</v>
      </c>
    </row>
    <row r="264" spans="1:9">
      <c r="A264" s="91" t="s">
        <v>239</v>
      </c>
      <c r="B264" s="72" t="s">
        <v>245</v>
      </c>
      <c r="C264" s="78">
        <v>151864.9</v>
      </c>
      <c r="D264" s="78">
        <v>116177.23561854054</v>
      </c>
      <c r="E264" s="78">
        <v>-35687.664381459457</v>
      </c>
      <c r="F264" s="84">
        <v>-0.23499613394180918</v>
      </c>
      <c r="G264" s="74"/>
      <c r="H264" s="78">
        <v>-71303.307520949616</v>
      </c>
      <c r="I264" s="82">
        <v>35615.643139490159</v>
      </c>
    </row>
    <row r="265" spans="1:9">
      <c r="A265" s="91" t="s">
        <v>239</v>
      </c>
      <c r="B265" s="72" t="s">
        <v>246</v>
      </c>
      <c r="C265" s="78">
        <v>2476.8900000000003</v>
      </c>
      <c r="D265" s="78">
        <v>1905.9586114583228</v>
      </c>
      <c r="E265" s="78">
        <v>-570.93138854167751</v>
      </c>
      <c r="F265" s="84">
        <v>-0.23050332818238897</v>
      </c>
      <c r="G265" s="74"/>
      <c r="H265" s="78">
        <v>-1139.5752901730762</v>
      </c>
      <c r="I265" s="82">
        <v>568.64390163139888</v>
      </c>
    </row>
    <row r="266" spans="1:9">
      <c r="A266" s="91" t="s">
        <v>239</v>
      </c>
      <c r="B266" s="72" t="s">
        <v>247</v>
      </c>
      <c r="C266" s="78">
        <v>587734.59</v>
      </c>
      <c r="D266" s="78">
        <v>351897.45205323526</v>
      </c>
      <c r="E266" s="78">
        <v>-235837.13794676471</v>
      </c>
      <c r="F266" s="84">
        <v>-0.40126468980967195</v>
      </c>
      <c r="G266" s="74"/>
      <c r="H266" s="78">
        <v>-412065.51744057308</v>
      </c>
      <c r="I266" s="82">
        <v>176228.37949380832</v>
      </c>
    </row>
    <row r="267" spans="1:9">
      <c r="A267" s="91" t="s">
        <v>239</v>
      </c>
      <c r="B267" s="72" t="s">
        <v>248</v>
      </c>
      <c r="C267" s="78">
        <v>140606.42000000001</v>
      </c>
      <c r="D267" s="78">
        <v>74754.679337612964</v>
      </c>
      <c r="E267" s="78">
        <v>-65851.740662387048</v>
      </c>
      <c r="F267" s="84">
        <v>-0.46834092399470123</v>
      </c>
      <c r="G267" s="74"/>
      <c r="H267" s="78">
        <v>-110318.90335716192</v>
      </c>
      <c r="I267" s="82">
        <v>44467.162694774874</v>
      </c>
    </row>
    <row r="268" spans="1:9">
      <c r="A268" s="91" t="s">
        <v>239</v>
      </c>
      <c r="B268" s="72" t="s">
        <v>187</v>
      </c>
      <c r="C268" s="78">
        <v>66437.81</v>
      </c>
      <c r="D268" s="78">
        <v>50189.726053291815</v>
      </c>
      <c r="E268" s="78">
        <v>-16248.083946708182</v>
      </c>
      <c r="F268" s="84">
        <v>-0.24456079974201714</v>
      </c>
      <c r="G268" s="74"/>
      <c r="H268" s="78">
        <v>-32464.001746417656</v>
      </c>
      <c r="I268" s="82">
        <v>16215.917799709474</v>
      </c>
    </row>
    <row r="269" spans="1:9">
      <c r="A269" s="91" t="s">
        <v>239</v>
      </c>
      <c r="B269" s="72" t="s">
        <v>249</v>
      </c>
      <c r="C269" s="78">
        <v>54509.97</v>
      </c>
      <c r="D269" s="78">
        <v>38095.807748416759</v>
      </c>
      <c r="E269" s="78">
        <v>-16414.162251583242</v>
      </c>
      <c r="F269" s="84">
        <v>-0.3011222029948511</v>
      </c>
      <c r="G269" s="74"/>
      <c r="H269" s="78">
        <v>-32796.429487977737</v>
      </c>
      <c r="I269" s="82">
        <v>16382.267236394495</v>
      </c>
    </row>
    <row r="270" spans="1:9">
      <c r="A270" s="91" t="s">
        <v>239</v>
      </c>
      <c r="B270" s="72" t="s">
        <v>16</v>
      </c>
      <c r="C270" s="78">
        <v>12284.78</v>
      </c>
      <c r="D270" s="78">
        <v>11100.541360610689</v>
      </c>
      <c r="E270" s="78">
        <v>-1184.2386393893121</v>
      </c>
      <c r="F270" s="84">
        <v>-9.6398847955707148E-2</v>
      </c>
      <c r="G270" s="74"/>
      <c r="H270" s="78">
        <v>-2366.0006010042316</v>
      </c>
      <c r="I270" s="82">
        <v>1181.7619616149204</v>
      </c>
    </row>
    <row r="271" spans="1:9">
      <c r="A271" s="91" t="s">
        <v>239</v>
      </c>
      <c r="B271" s="72" t="s">
        <v>64</v>
      </c>
      <c r="C271" s="78">
        <v>38804.19</v>
      </c>
      <c r="D271" s="78">
        <v>38756.282117974552</v>
      </c>
      <c r="E271" s="78">
        <v>-47.907882025450817</v>
      </c>
      <c r="F271" s="84">
        <v>-1.2346059027504713E-3</v>
      </c>
      <c r="G271" s="74"/>
      <c r="H271" s="78">
        <v>-93.888809065179672</v>
      </c>
      <c r="I271" s="82">
        <v>45.980927039730886</v>
      </c>
    </row>
    <row r="272" spans="1:9">
      <c r="A272" s="91" t="s">
        <v>239</v>
      </c>
      <c r="B272" s="72" t="s">
        <v>250</v>
      </c>
      <c r="C272" s="78">
        <v>46442.64</v>
      </c>
      <c r="D272" s="78">
        <v>33505.784510196077</v>
      </c>
      <c r="E272" s="78">
        <v>-12936.855489803922</v>
      </c>
      <c r="F272" s="84">
        <v>-0.27855555777630042</v>
      </c>
      <c r="G272" s="74"/>
      <c r="H272" s="78">
        <v>-25848.524908990974</v>
      </c>
      <c r="I272" s="82">
        <v>12911.669419187048</v>
      </c>
    </row>
    <row r="273" spans="1:9">
      <c r="A273" s="91" t="s">
        <v>239</v>
      </c>
      <c r="B273" s="72" t="s">
        <v>251</v>
      </c>
      <c r="C273" s="78">
        <v>176919.39</v>
      </c>
      <c r="D273" s="78">
        <v>152272.45099695807</v>
      </c>
      <c r="E273" s="78">
        <v>-24646.939003041945</v>
      </c>
      <c r="F273" s="84">
        <v>-0.13931168880382158</v>
      </c>
      <c r="G273" s="74"/>
      <c r="H273" s="78">
        <v>-49244.729324566899</v>
      </c>
      <c r="I273" s="82">
        <v>24597.790321524983</v>
      </c>
    </row>
    <row r="274" spans="1:9">
      <c r="A274" s="91" t="s">
        <v>239</v>
      </c>
      <c r="B274" s="72" t="s">
        <v>252</v>
      </c>
      <c r="C274" s="78">
        <v>53996.719999999994</v>
      </c>
      <c r="D274" s="78">
        <v>35685.573670004669</v>
      </c>
      <c r="E274" s="78">
        <v>-18311.146329995325</v>
      </c>
      <c r="F274" s="84">
        <v>-0.33911590055831775</v>
      </c>
      <c r="G274" s="74"/>
      <c r="H274" s="78">
        <v>-33502.359220338243</v>
      </c>
      <c r="I274" s="82">
        <v>15191.212890342915</v>
      </c>
    </row>
    <row r="275" spans="1:9">
      <c r="A275" s="91" t="s">
        <v>239</v>
      </c>
      <c r="B275" s="72" t="s">
        <v>253</v>
      </c>
      <c r="C275" s="78">
        <v>187107.09</v>
      </c>
      <c r="D275" s="78">
        <v>132079.33513312673</v>
      </c>
      <c r="E275" s="78">
        <v>-55027.754866873263</v>
      </c>
      <c r="F275" s="84">
        <v>-0.29409764679079381</v>
      </c>
      <c r="G275" s="74"/>
      <c r="H275" s="78">
        <v>-109945.97666281408</v>
      </c>
      <c r="I275" s="82">
        <v>54918.221795940815</v>
      </c>
    </row>
    <row r="276" spans="1:9">
      <c r="A276" s="91" t="s">
        <v>239</v>
      </c>
      <c r="B276" s="72" t="s">
        <v>254</v>
      </c>
      <c r="C276" s="78">
        <v>72440.58</v>
      </c>
      <c r="D276" s="78">
        <v>71255.76168303586</v>
      </c>
      <c r="E276" s="78">
        <v>-1184.8183169641416</v>
      </c>
      <c r="F276" s="84">
        <v>-1.6355726541175421E-2</v>
      </c>
      <c r="G276" s="74"/>
      <c r="H276" s="78">
        <v>-2366.4772503853869</v>
      </c>
      <c r="I276" s="82">
        <v>1181.6589334212476</v>
      </c>
    </row>
    <row r="277" spans="1:9">
      <c r="A277" s="91" t="s">
        <v>239</v>
      </c>
      <c r="B277" s="72" t="s">
        <v>255</v>
      </c>
      <c r="C277" s="78">
        <v>120434.55</v>
      </c>
      <c r="D277" s="78">
        <v>90987.824583480236</v>
      </c>
      <c r="E277" s="78">
        <v>-29446.725416519766</v>
      </c>
      <c r="F277" s="84">
        <v>-0.24450396847515737</v>
      </c>
      <c r="G277" s="74"/>
      <c r="H277" s="78">
        <v>-58834.322058072445</v>
      </c>
      <c r="I277" s="82">
        <v>29387.596641552678</v>
      </c>
    </row>
    <row r="278" spans="1:9">
      <c r="A278" s="91" t="s">
        <v>239</v>
      </c>
      <c r="B278" s="72" t="s">
        <v>256</v>
      </c>
      <c r="C278" s="78">
        <v>56388.29</v>
      </c>
      <c r="D278" s="78">
        <v>36929.753140024332</v>
      </c>
      <c r="E278" s="78">
        <v>-19458.536859975669</v>
      </c>
      <c r="F278" s="84">
        <v>-0.34508116596505534</v>
      </c>
      <c r="G278" s="74"/>
      <c r="H278" s="78">
        <v>-38877.946571680754</v>
      </c>
      <c r="I278" s="82">
        <v>19419.409711705084</v>
      </c>
    </row>
    <row r="279" spans="1:9">
      <c r="A279" s="91" t="s">
        <v>257</v>
      </c>
      <c r="B279" s="72" t="s">
        <v>258</v>
      </c>
      <c r="C279" s="78">
        <v>82411.44</v>
      </c>
      <c r="D279" s="78">
        <v>59022.636038429264</v>
      </c>
      <c r="E279" s="78">
        <v>-23388.803961570738</v>
      </c>
      <c r="F279" s="84">
        <v>-0.28380530617558358</v>
      </c>
      <c r="G279" s="74"/>
      <c r="H279" s="78">
        <v>-35646.032544387272</v>
      </c>
      <c r="I279" s="82">
        <v>12257.228582816537</v>
      </c>
    </row>
    <row r="280" spans="1:9">
      <c r="A280" s="91" t="s">
        <v>257</v>
      </c>
      <c r="B280" s="72" t="s">
        <v>259</v>
      </c>
      <c r="C280" s="78">
        <v>765435.61999999988</v>
      </c>
      <c r="D280" s="78">
        <v>497594.09790290601</v>
      </c>
      <c r="E280" s="78">
        <v>-267841.52209709387</v>
      </c>
      <c r="F280" s="84">
        <v>-0.34992037879958332</v>
      </c>
      <c r="G280" s="74"/>
      <c r="H280" s="78">
        <v>-429467.32889534195</v>
      </c>
      <c r="I280" s="82">
        <v>161625.806798248</v>
      </c>
    </row>
    <row r="281" spans="1:9">
      <c r="A281" s="91" t="s">
        <v>257</v>
      </c>
      <c r="B281" s="72" t="s">
        <v>260</v>
      </c>
      <c r="C281" s="78">
        <v>501833</v>
      </c>
      <c r="D281" s="78">
        <v>337010.25066145079</v>
      </c>
      <c r="E281" s="78">
        <v>-164822.74933854921</v>
      </c>
      <c r="F281" s="84">
        <v>-0.32844143238597145</v>
      </c>
      <c r="G281" s="74"/>
      <c r="H281" s="78">
        <v>-205844.12388022919</v>
      </c>
      <c r="I281" s="82">
        <v>41021.374541679979</v>
      </c>
    </row>
    <row r="282" spans="1:9">
      <c r="A282" s="91" t="s">
        <v>257</v>
      </c>
      <c r="B282" s="72" t="s">
        <v>261</v>
      </c>
      <c r="C282" s="78">
        <v>264942.81</v>
      </c>
      <c r="D282" s="78">
        <v>236163.93348662031</v>
      </c>
      <c r="E282" s="78">
        <v>-28778.876513379684</v>
      </c>
      <c r="F282" s="84">
        <v>-0.1086229760806858</v>
      </c>
      <c r="G282" s="74"/>
      <c r="H282" s="78">
        <v>-24391.255786299153</v>
      </c>
      <c r="I282" s="82">
        <v>-4387.6207270805171</v>
      </c>
    </row>
    <row r="283" spans="1:9">
      <c r="A283" s="91" t="s">
        <v>257</v>
      </c>
      <c r="B283" s="72" t="s">
        <v>262</v>
      </c>
      <c r="C283" s="78">
        <v>180077.05</v>
      </c>
      <c r="D283" s="78">
        <v>193954.75655412342</v>
      </c>
      <c r="E283" s="78">
        <v>13877.706554123433</v>
      </c>
      <c r="F283" s="84">
        <v>7.7065381480446477E-2</v>
      </c>
      <c r="G283" s="74"/>
      <c r="H283" s="78">
        <v>21478.827588685643</v>
      </c>
      <c r="I283" s="82">
        <v>-7601.1210345621985</v>
      </c>
    </row>
    <row r="284" spans="1:9">
      <c r="A284" s="91" t="s">
        <v>257</v>
      </c>
      <c r="B284" s="72" t="s">
        <v>263</v>
      </c>
      <c r="C284" s="78">
        <v>54696.49</v>
      </c>
      <c r="D284" s="78">
        <v>49746.64928856631</v>
      </c>
      <c r="E284" s="78">
        <v>-4949.8407114336878</v>
      </c>
      <c r="F284" s="84">
        <v>-9.0496496419307487E-2</v>
      </c>
      <c r="G284" s="74"/>
      <c r="H284" s="78">
        <v>-9891.3626444410402</v>
      </c>
      <c r="I284" s="82">
        <v>4941.5219330073523</v>
      </c>
    </row>
    <row r="285" spans="1:9">
      <c r="A285" s="91" t="s">
        <v>257</v>
      </c>
      <c r="B285" s="72" t="s">
        <v>264</v>
      </c>
      <c r="C285" s="78">
        <v>445138.48</v>
      </c>
      <c r="D285" s="78">
        <v>322659.70543510542</v>
      </c>
      <c r="E285" s="78">
        <v>-122478.77456489456</v>
      </c>
      <c r="F285" s="84">
        <v>-0.27514757781644616</v>
      </c>
      <c r="G285" s="74"/>
      <c r="H285" s="78">
        <v>-185026.67370783031</v>
      </c>
      <c r="I285" s="82">
        <v>62547.899142935741</v>
      </c>
    </row>
    <row r="286" spans="1:9">
      <c r="A286" s="91" t="s">
        <v>265</v>
      </c>
      <c r="B286" s="72" t="s">
        <v>266</v>
      </c>
      <c r="C286" s="78">
        <v>121217.76</v>
      </c>
      <c r="D286" s="78">
        <v>108167.06306040814</v>
      </c>
      <c r="E286" s="78">
        <v>-13050.696939591857</v>
      </c>
      <c r="F286" s="84">
        <v>-0.10766324125764952</v>
      </c>
      <c r="G286" s="74"/>
      <c r="H286" s="78">
        <v>-26076.407987653256</v>
      </c>
      <c r="I286" s="82">
        <v>13025.711048061406</v>
      </c>
    </row>
    <row r="287" spans="1:9">
      <c r="A287" s="91" t="s">
        <v>265</v>
      </c>
      <c r="B287" s="72" t="s">
        <v>267</v>
      </c>
      <c r="C287" s="78">
        <v>2372.71</v>
      </c>
      <c r="D287" s="78">
        <v>0</v>
      </c>
      <c r="E287" s="78">
        <v>-2372.71</v>
      </c>
      <c r="F287" s="84">
        <v>-1</v>
      </c>
      <c r="G287" s="74"/>
      <c r="H287" s="78">
        <v>-2372.71</v>
      </c>
      <c r="I287" s="82">
        <v>0</v>
      </c>
    </row>
    <row r="288" spans="1:9">
      <c r="A288" s="91" t="s">
        <v>268</v>
      </c>
      <c r="B288" s="72" t="s">
        <v>269</v>
      </c>
      <c r="C288" s="78">
        <v>209576.71000000002</v>
      </c>
      <c r="D288" s="78">
        <v>207586.06004950043</v>
      </c>
      <c r="E288" s="78">
        <v>-1990.6499504995882</v>
      </c>
      <c r="F288" s="84">
        <v>-9.49843114962339E-3</v>
      </c>
      <c r="G288" s="74"/>
      <c r="H288" s="78">
        <v>-2653.997283735298</v>
      </c>
      <c r="I288" s="82">
        <v>663.34733323572436</v>
      </c>
    </row>
    <row r="289" spans="1:9">
      <c r="A289" s="91" t="s">
        <v>268</v>
      </c>
      <c r="B289" s="72" t="s">
        <v>270</v>
      </c>
      <c r="C289" s="78">
        <v>587636.14</v>
      </c>
      <c r="D289" s="78">
        <v>511446.80534664757</v>
      </c>
      <c r="E289" s="78">
        <v>-76189.334653352445</v>
      </c>
      <c r="F289" s="84">
        <v>-0.12965392947641452</v>
      </c>
      <c r="G289" s="74"/>
      <c r="H289" s="78">
        <v>-101553.29593199538</v>
      </c>
      <c r="I289" s="82">
        <v>25363.961278642935</v>
      </c>
    </row>
    <row r="290" spans="1:9">
      <c r="A290" s="91" t="s">
        <v>268</v>
      </c>
      <c r="B290" s="72" t="s">
        <v>271</v>
      </c>
      <c r="C290" s="78">
        <v>167590</v>
      </c>
      <c r="D290" s="78">
        <v>143343.66580141295</v>
      </c>
      <c r="E290" s="78">
        <v>-24246.33419858705</v>
      </c>
      <c r="F290" s="84">
        <v>-0.14467649739594873</v>
      </c>
      <c r="G290" s="74"/>
      <c r="H290" s="78">
        <v>-32318.560385785342</v>
      </c>
      <c r="I290" s="82">
        <v>8072.2261871982919</v>
      </c>
    </row>
    <row r="291" spans="1:9">
      <c r="A291" s="91" t="s">
        <v>268</v>
      </c>
      <c r="B291" s="72" t="s">
        <v>272</v>
      </c>
      <c r="C291" s="78">
        <v>10.27</v>
      </c>
      <c r="D291" s="78">
        <v>10.232650989863449</v>
      </c>
      <c r="E291" s="78">
        <v>-3.734901013655012E-2</v>
      </c>
      <c r="F291" s="84">
        <v>-3.6367098477653476E-3</v>
      </c>
      <c r="G291" s="74"/>
      <c r="H291" s="78">
        <v>-3.734901013655012E-2</v>
      </c>
      <c r="I291" s="82">
        <v>0</v>
      </c>
    </row>
    <row r="292" spans="1:9">
      <c r="A292" s="91" t="s">
        <v>268</v>
      </c>
      <c r="B292" s="72" t="s">
        <v>273</v>
      </c>
      <c r="C292" s="78">
        <v>32.28</v>
      </c>
      <c r="D292" s="78">
        <v>43.645078846835681</v>
      </c>
      <c r="E292" s="78">
        <v>11.365078846835679</v>
      </c>
      <c r="F292" s="84">
        <v>0.35207803119069636</v>
      </c>
      <c r="G292" s="74"/>
      <c r="H292" s="78">
        <v>11.365078846835679</v>
      </c>
      <c r="I292" s="82">
        <v>0</v>
      </c>
    </row>
    <row r="293" spans="1:9">
      <c r="A293" s="91" t="s">
        <v>268</v>
      </c>
      <c r="B293" s="72" t="s">
        <v>274</v>
      </c>
      <c r="C293" s="78">
        <v>662286.75</v>
      </c>
      <c r="D293" s="78">
        <v>542000.43424982438</v>
      </c>
      <c r="E293" s="78">
        <v>-120286.31575017562</v>
      </c>
      <c r="F293" s="84">
        <v>-0.18162271214119205</v>
      </c>
      <c r="G293" s="74"/>
      <c r="H293" s="78">
        <v>-139877.76958542748</v>
      </c>
      <c r="I293" s="82">
        <v>19591.453835251916</v>
      </c>
    </row>
    <row r="294" spans="1:9">
      <c r="A294" s="91" t="s">
        <v>268</v>
      </c>
      <c r="B294" s="72" t="s">
        <v>52</v>
      </c>
      <c r="C294" s="78">
        <v>123672.24</v>
      </c>
      <c r="D294" s="78">
        <v>96466.584942257614</v>
      </c>
      <c r="E294" s="78">
        <v>-27205.655057742391</v>
      </c>
      <c r="F294" s="84">
        <v>-0.21998190586458521</v>
      </c>
      <c r="G294" s="74"/>
      <c r="H294" s="78">
        <v>-36262.26430842909</v>
      </c>
      <c r="I294" s="82">
        <v>9056.6092506866917</v>
      </c>
    </row>
    <row r="295" spans="1:9">
      <c r="A295" s="91" t="s">
        <v>268</v>
      </c>
      <c r="B295" s="72" t="s">
        <v>124</v>
      </c>
      <c r="C295" s="78">
        <v>634999.04000000004</v>
      </c>
      <c r="D295" s="78">
        <v>635415.64266105997</v>
      </c>
      <c r="E295" s="78">
        <v>416.60266105993651</v>
      </c>
      <c r="F295" s="84">
        <v>6.5606817462265216E-4</v>
      </c>
      <c r="G295" s="74"/>
      <c r="H295" s="78">
        <v>556.417990726477</v>
      </c>
      <c r="I295" s="82">
        <v>-139.81532966654049</v>
      </c>
    </row>
    <row r="296" spans="1:9">
      <c r="A296" s="91" t="s">
        <v>268</v>
      </c>
      <c r="B296" s="72" t="s">
        <v>275</v>
      </c>
      <c r="C296" s="78">
        <v>0</v>
      </c>
      <c r="D296" s="78">
        <v>7.4419279926279627</v>
      </c>
      <c r="E296" s="78">
        <v>7.4419279926279627</v>
      </c>
      <c r="F296" s="84"/>
      <c r="G296" s="74"/>
      <c r="H296" s="78">
        <v>7.4419279926279627</v>
      </c>
      <c r="I296" s="82">
        <v>0</v>
      </c>
    </row>
    <row r="297" spans="1:9">
      <c r="A297" s="91" t="s">
        <v>268</v>
      </c>
      <c r="B297" s="72" t="s">
        <v>276</v>
      </c>
      <c r="C297" s="78">
        <v>999204.85999999987</v>
      </c>
      <c r="D297" s="78">
        <v>928858.58792545367</v>
      </c>
      <c r="E297" s="78">
        <v>-70346.272074546199</v>
      </c>
      <c r="F297" s="84">
        <v>-7.0402251720979622E-2</v>
      </c>
      <c r="G297" s="74"/>
      <c r="H297" s="78">
        <v>-67744.772317922441</v>
      </c>
      <c r="I297" s="82">
        <v>-2601.4997566238744</v>
      </c>
    </row>
    <row r="298" spans="1:9">
      <c r="A298" s="91" t="s">
        <v>268</v>
      </c>
      <c r="B298" s="72" t="s">
        <v>277</v>
      </c>
      <c r="C298" s="78">
        <v>0</v>
      </c>
      <c r="D298" s="78">
        <v>1.8604819981569907</v>
      </c>
      <c r="E298" s="78">
        <v>1.8604819981569907</v>
      </c>
      <c r="F298" s="84"/>
      <c r="G298" s="74"/>
      <c r="H298" s="78">
        <v>1.8604819981569907</v>
      </c>
      <c r="I298" s="82">
        <v>0</v>
      </c>
    </row>
    <row r="299" spans="1:9">
      <c r="A299" s="91" t="s">
        <v>268</v>
      </c>
      <c r="B299" s="72" t="s">
        <v>278</v>
      </c>
      <c r="C299" s="78">
        <v>406221.08999999997</v>
      </c>
      <c r="D299" s="78">
        <v>486237.04436177056</v>
      </c>
      <c r="E299" s="78">
        <v>80015.954361770593</v>
      </c>
      <c r="F299" s="84">
        <v>0.19697636664253595</v>
      </c>
      <c r="G299" s="74"/>
      <c r="H299" s="78">
        <v>106651.55577285989</v>
      </c>
      <c r="I299" s="82">
        <v>-26635.60141108933</v>
      </c>
    </row>
    <row r="300" spans="1:9">
      <c r="A300" s="91" t="s">
        <v>268</v>
      </c>
      <c r="B300" s="72" t="s">
        <v>279</v>
      </c>
      <c r="C300" s="78">
        <v>230159.91</v>
      </c>
      <c r="D300" s="78">
        <v>228206.12947748078</v>
      </c>
      <c r="E300" s="78">
        <v>-1953.7805225192278</v>
      </c>
      <c r="F300" s="84">
        <v>-8.4887959963106854E-3</v>
      </c>
      <c r="G300" s="74"/>
      <c r="H300" s="78">
        <v>-2603.8535701759392</v>
      </c>
      <c r="I300" s="82">
        <v>650.07304765672598</v>
      </c>
    </row>
    <row r="301" spans="1:9">
      <c r="A301" s="91" t="s">
        <v>268</v>
      </c>
      <c r="B301" s="72" t="s">
        <v>280</v>
      </c>
      <c r="C301" s="78">
        <v>472530.57</v>
      </c>
      <c r="D301" s="78">
        <v>563447.72149112693</v>
      </c>
      <c r="E301" s="78">
        <v>90917.151491126919</v>
      </c>
      <c r="F301" s="84">
        <v>0.19240480354768777</v>
      </c>
      <c r="G301" s="74"/>
      <c r="H301" s="78">
        <v>121183.633523586</v>
      </c>
      <c r="I301" s="82">
        <v>-30266.482032459055</v>
      </c>
    </row>
    <row r="302" spans="1:9">
      <c r="A302" s="91" t="s">
        <v>268</v>
      </c>
      <c r="B302" s="72" t="s">
        <v>88</v>
      </c>
      <c r="C302" s="78">
        <v>226119.88</v>
      </c>
      <c r="D302" s="78">
        <v>258504.70200348744</v>
      </c>
      <c r="E302" s="78">
        <v>32384.822003487439</v>
      </c>
      <c r="F302" s="84">
        <v>0.14321970276778601</v>
      </c>
      <c r="G302" s="74"/>
      <c r="H302" s="78">
        <v>43165.627213388791</v>
      </c>
      <c r="I302" s="82">
        <v>-10780.805209901329</v>
      </c>
    </row>
    <row r="303" spans="1:9">
      <c r="A303" s="91" t="s">
        <v>268</v>
      </c>
      <c r="B303" s="72" t="s">
        <v>281</v>
      </c>
      <c r="C303" s="78">
        <v>242623.18</v>
      </c>
      <c r="D303" s="78">
        <v>256462.34304125104</v>
      </c>
      <c r="E303" s="78">
        <v>13839.163041251042</v>
      </c>
      <c r="F303" s="84">
        <v>5.7039739736537302E-2</v>
      </c>
      <c r="G303" s="74"/>
      <c r="H303" s="78">
        <v>18446.98047271269</v>
      </c>
      <c r="I303" s="82">
        <v>-4607.8174314616408</v>
      </c>
    </row>
    <row r="304" spans="1:9">
      <c r="A304" s="91" t="s">
        <v>268</v>
      </c>
      <c r="B304" s="72" t="s">
        <v>282</v>
      </c>
      <c r="C304" s="78">
        <v>227030.34</v>
      </c>
      <c r="D304" s="78">
        <v>180405.5980509622</v>
      </c>
      <c r="E304" s="78">
        <v>-46624.741949037794</v>
      </c>
      <c r="F304" s="84">
        <v>-0.20536789025219182</v>
      </c>
      <c r="G304" s="74"/>
      <c r="H304" s="78">
        <v>-62145.274139816873</v>
      </c>
      <c r="I304" s="82">
        <v>15520.532190779064</v>
      </c>
    </row>
    <row r="305" spans="1:9">
      <c r="A305" s="91" t="s">
        <v>268</v>
      </c>
      <c r="B305" s="72" t="s">
        <v>283</v>
      </c>
      <c r="C305" s="78">
        <v>60894.05</v>
      </c>
      <c r="D305" s="78">
        <v>61777.869598611658</v>
      </c>
      <c r="E305" s="78">
        <v>883.81959861165524</v>
      </c>
      <c r="F305" s="84">
        <v>1.4514055127088036E-2</v>
      </c>
      <c r="G305" s="74"/>
      <c r="H305" s="78">
        <v>1177.8934750724475</v>
      </c>
      <c r="I305" s="82">
        <v>-294.0738764607886</v>
      </c>
    </row>
    <row r="306" spans="1:9">
      <c r="A306" s="91" t="s">
        <v>268</v>
      </c>
      <c r="B306" s="72" t="s">
        <v>284</v>
      </c>
      <c r="C306" s="78">
        <v>134668.85</v>
      </c>
      <c r="D306" s="78">
        <v>152151.81405701011</v>
      </c>
      <c r="E306" s="78">
        <v>17482.964057010104</v>
      </c>
      <c r="F306" s="84">
        <v>0.12982188573682854</v>
      </c>
      <c r="G306" s="74"/>
      <c r="H306" s="78">
        <v>23302.5693670619</v>
      </c>
      <c r="I306" s="82">
        <v>-5819.6053100517747</v>
      </c>
    </row>
    <row r="307" spans="1:9">
      <c r="A307" s="91" t="s">
        <v>268</v>
      </c>
      <c r="B307" s="72" t="s">
        <v>285</v>
      </c>
      <c r="C307" s="78">
        <v>8757.83</v>
      </c>
      <c r="D307" s="78">
        <v>6496.5428356939319</v>
      </c>
      <c r="E307" s="78">
        <v>-2261.287164306068</v>
      </c>
      <c r="F307" s="84">
        <v>-0.25820176508405257</v>
      </c>
      <c r="G307" s="74"/>
      <c r="H307" s="78">
        <v>-3015.1263841874847</v>
      </c>
      <c r="I307" s="82">
        <v>753.83921988141719</v>
      </c>
    </row>
    <row r="308" spans="1:9">
      <c r="A308" s="91" t="s">
        <v>268</v>
      </c>
      <c r="B308" s="72" t="s">
        <v>286</v>
      </c>
      <c r="C308" s="78">
        <v>7089.65</v>
      </c>
      <c r="D308" s="78">
        <v>5247.9080641247356</v>
      </c>
      <c r="E308" s="78">
        <v>-1841.7419358752641</v>
      </c>
      <c r="F308" s="84">
        <v>-0.25977896452931587</v>
      </c>
      <c r="G308" s="74"/>
      <c r="H308" s="78">
        <v>-2454.4258416218481</v>
      </c>
      <c r="I308" s="82">
        <v>612.6839057465836</v>
      </c>
    </row>
    <row r="309" spans="1:9">
      <c r="A309" s="91" t="s">
        <v>268</v>
      </c>
      <c r="B309" s="72" t="s">
        <v>287</v>
      </c>
      <c r="C309" s="78">
        <v>33898.82</v>
      </c>
      <c r="D309" s="78">
        <v>37512.724118908562</v>
      </c>
      <c r="E309" s="78">
        <v>3613.9041189085619</v>
      </c>
      <c r="F309" s="84">
        <v>0.10660855212389582</v>
      </c>
      <c r="G309" s="74"/>
      <c r="H309" s="78">
        <v>4816.9138154378816</v>
      </c>
      <c r="I309" s="82">
        <v>-1203.009696529316</v>
      </c>
    </row>
    <row r="310" spans="1:9">
      <c r="A310" s="91" t="s">
        <v>268</v>
      </c>
      <c r="B310" s="72" t="s">
        <v>288</v>
      </c>
      <c r="C310" s="78">
        <v>279849.66000000003</v>
      </c>
      <c r="D310" s="78">
        <v>206053.94097774677</v>
      </c>
      <c r="E310" s="78">
        <v>-73795.719022253266</v>
      </c>
      <c r="F310" s="84">
        <v>-0.26369772620861237</v>
      </c>
      <c r="G310" s="74"/>
      <c r="H310" s="78">
        <v>-98361.74330661507</v>
      </c>
      <c r="I310" s="82">
        <v>24566.024284361833</v>
      </c>
    </row>
    <row r="311" spans="1:9">
      <c r="A311" s="91" t="s">
        <v>268</v>
      </c>
      <c r="B311" s="72" t="s">
        <v>289</v>
      </c>
      <c r="C311" s="78">
        <v>100968.42</v>
      </c>
      <c r="D311" s="78">
        <v>116332.11528670974</v>
      </c>
      <c r="E311" s="78">
        <v>15363.695286709743</v>
      </c>
      <c r="F311" s="84">
        <v>0.15216337233671423</v>
      </c>
      <c r="G311" s="74"/>
      <c r="H311" s="78">
        <v>20478.4953728451</v>
      </c>
      <c r="I311" s="82">
        <v>-5114.8000861353503</v>
      </c>
    </row>
    <row r="312" spans="1:9">
      <c r="A312" s="91" t="s">
        <v>268</v>
      </c>
      <c r="B312" s="72" t="s">
        <v>290</v>
      </c>
      <c r="C312" s="78">
        <v>40069.839999999997</v>
      </c>
      <c r="D312" s="78">
        <v>20779.399802504671</v>
      </c>
      <c r="E312" s="78">
        <v>-19290.440197495325</v>
      </c>
      <c r="F312" s="84">
        <v>-0.48142044484069135</v>
      </c>
      <c r="G312" s="74"/>
      <c r="H312" s="78">
        <v>-19290.785915598724</v>
      </c>
      <c r="I312" s="82">
        <v>0.3457181034000314</v>
      </c>
    </row>
    <row r="313" spans="1:9">
      <c r="A313" s="91" t="s">
        <v>268</v>
      </c>
      <c r="B313" s="72" t="s">
        <v>291</v>
      </c>
      <c r="C313" s="78">
        <v>935958.59000000008</v>
      </c>
      <c r="D313" s="78">
        <v>875446.48258166201</v>
      </c>
      <c r="E313" s="78">
        <v>-60512.10741833807</v>
      </c>
      <c r="F313" s="84">
        <v>-6.4652547735405755E-2</v>
      </c>
      <c r="G313" s="74"/>
      <c r="H313" s="78">
        <v>-56937.556675759377</v>
      </c>
      <c r="I313" s="82">
        <v>-3574.5507425786345</v>
      </c>
    </row>
    <row r="314" spans="1:9">
      <c r="A314" s="91" t="s">
        <v>268</v>
      </c>
      <c r="B314" s="72" t="s">
        <v>292</v>
      </c>
      <c r="C314" s="78">
        <v>412695.85</v>
      </c>
      <c r="D314" s="78">
        <v>255147.23284960329</v>
      </c>
      <c r="E314" s="78">
        <v>-157548.61715039669</v>
      </c>
      <c r="F314" s="84">
        <v>-0.38175478903021848</v>
      </c>
      <c r="G314" s="74"/>
      <c r="H314" s="78">
        <v>-195320.98744840379</v>
      </c>
      <c r="I314" s="82">
        <v>37772.370298007081</v>
      </c>
    </row>
    <row r="315" spans="1:9">
      <c r="A315" s="91" t="s">
        <v>268</v>
      </c>
      <c r="B315" s="72" t="s">
        <v>293</v>
      </c>
      <c r="C315" s="78">
        <v>2.19</v>
      </c>
      <c r="D315" s="78">
        <v>3.7209639963139813</v>
      </c>
      <c r="E315" s="78">
        <v>1.5309639963139814</v>
      </c>
      <c r="F315" s="84">
        <v>0.69907031795158969</v>
      </c>
      <c r="G315" s="74"/>
      <c r="H315" s="78">
        <v>1.5309639963139814</v>
      </c>
      <c r="I315" s="82">
        <v>0</v>
      </c>
    </row>
    <row r="316" spans="1:9">
      <c r="A316" s="91" t="s">
        <v>268</v>
      </c>
      <c r="B316" s="72" t="s">
        <v>294</v>
      </c>
      <c r="C316" s="78">
        <v>324055.01</v>
      </c>
      <c r="D316" s="78">
        <v>356687.08794556861</v>
      </c>
      <c r="E316" s="78">
        <v>32632.077945568599</v>
      </c>
      <c r="F316" s="84">
        <v>0.10069919284867282</v>
      </c>
      <c r="G316" s="74"/>
      <c r="H316" s="78">
        <v>43496.082638968495</v>
      </c>
      <c r="I316" s="82">
        <v>-10864.004693399911</v>
      </c>
    </row>
    <row r="317" spans="1:9">
      <c r="A317" s="91" t="s">
        <v>268</v>
      </c>
      <c r="B317" s="72" t="s">
        <v>295</v>
      </c>
      <c r="C317" s="78">
        <v>279346</v>
      </c>
      <c r="D317" s="78">
        <v>200847.51758542072</v>
      </c>
      <c r="E317" s="78">
        <v>-78498.482414579281</v>
      </c>
      <c r="F317" s="84">
        <v>-0.28100807749020668</v>
      </c>
      <c r="G317" s="74"/>
      <c r="H317" s="78">
        <v>-95363.065017378598</v>
      </c>
      <c r="I317" s="82">
        <v>16864.582602799317</v>
      </c>
    </row>
    <row r="318" spans="1:9">
      <c r="A318" s="91" t="s">
        <v>296</v>
      </c>
      <c r="B318" s="72" t="s">
        <v>297</v>
      </c>
      <c r="C318" s="78">
        <v>205292.14</v>
      </c>
      <c r="D318" s="78">
        <v>174701.4289319081</v>
      </c>
      <c r="E318" s="78">
        <v>-30590.711068091914</v>
      </c>
      <c r="F318" s="84">
        <v>-0.14901062976932244</v>
      </c>
      <c r="G318" s="74"/>
      <c r="H318" s="78">
        <v>-44816.209799154407</v>
      </c>
      <c r="I318" s="82">
        <v>14225.4987310625</v>
      </c>
    </row>
    <row r="319" spans="1:9">
      <c r="A319" s="91" t="s">
        <v>296</v>
      </c>
      <c r="B319" s="72" t="s">
        <v>298</v>
      </c>
      <c r="C319" s="78">
        <v>849969.01</v>
      </c>
      <c r="D319" s="78">
        <v>792492.51764150872</v>
      </c>
      <c r="E319" s="78">
        <v>-57476.49235849129</v>
      </c>
      <c r="F319" s="84">
        <v>-6.7621868188454642E-2</v>
      </c>
      <c r="G319" s="74"/>
      <c r="H319" s="78">
        <v>-62398.960928370478</v>
      </c>
      <c r="I319" s="82">
        <v>4922.4685698791291</v>
      </c>
    </row>
    <row r="320" spans="1:9">
      <c r="A320" s="91" t="s">
        <v>296</v>
      </c>
      <c r="B320" s="72" t="s">
        <v>299</v>
      </c>
      <c r="C320" s="78">
        <v>684384.05</v>
      </c>
      <c r="D320" s="78">
        <v>362726.80908420892</v>
      </c>
      <c r="E320" s="78">
        <v>-321657.24091579113</v>
      </c>
      <c r="F320" s="84">
        <v>-0.46999523281670741</v>
      </c>
      <c r="G320" s="74"/>
      <c r="H320" s="78">
        <v>-321657.43834600435</v>
      </c>
      <c r="I320" s="82">
        <v>0.19743021321482956</v>
      </c>
    </row>
    <row r="321" spans="1:9">
      <c r="A321" s="91" t="s">
        <v>296</v>
      </c>
      <c r="B321" s="72" t="s">
        <v>300</v>
      </c>
      <c r="C321" s="78">
        <v>968102.79999999993</v>
      </c>
      <c r="D321" s="78">
        <v>868006.97936792928</v>
      </c>
      <c r="E321" s="78">
        <v>-100095.82063207065</v>
      </c>
      <c r="F321" s="84">
        <v>-0.10339379313030668</v>
      </c>
      <c r="G321" s="74"/>
      <c r="H321" s="78">
        <v>-162416.89059726911</v>
      </c>
      <c r="I321" s="82">
        <v>62321.069965198403</v>
      </c>
    </row>
    <row r="322" spans="1:9">
      <c r="A322" s="91" t="s">
        <v>296</v>
      </c>
      <c r="B322" s="72" t="s">
        <v>301</v>
      </c>
      <c r="C322" s="78">
        <v>10914.91</v>
      </c>
      <c r="D322" s="78">
        <v>10904.581072127214</v>
      </c>
      <c r="E322" s="78">
        <v>-10.328927872786153</v>
      </c>
      <c r="F322" s="84">
        <v>-9.4631360888785643E-4</v>
      </c>
      <c r="G322" s="74"/>
      <c r="H322" s="78">
        <v>-20.686100704537871</v>
      </c>
      <c r="I322" s="82">
        <v>10.357172831751086</v>
      </c>
    </row>
    <row r="323" spans="1:9">
      <c r="A323" s="91" t="s">
        <v>296</v>
      </c>
      <c r="B323" s="72" t="s">
        <v>88</v>
      </c>
      <c r="C323" s="78">
        <v>769656.59000000008</v>
      </c>
      <c r="D323" s="78">
        <v>415481.66426308488</v>
      </c>
      <c r="E323" s="78">
        <v>-354174.9257369152</v>
      </c>
      <c r="F323" s="84">
        <v>-0.46017266705520599</v>
      </c>
      <c r="G323" s="74"/>
      <c r="H323" s="78">
        <v>-354174.93377553253</v>
      </c>
      <c r="I323" s="82">
        <v>8.0386174086015671E-3</v>
      </c>
    </row>
    <row r="324" spans="1:9">
      <c r="A324" s="91" t="s">
        <v>296</v>
      </c>
      <c r="B324" s="72" t="s">
        <v>302</v>
      </c>
      <c r="C324" s="78">
        <v>932863.84</v>
      </c>
      <c r="D324" s="78">
        <v>483577.41738880251</v>
      </c>
      <c r="E324" s="78">
        <v>-449286.42261119746</v>
      </c>
      <c r="F324" s="84">
        <v>-0.4816205788523194</v>
      </c>
      <c r="G324" s="74"/>
      <c r="H324" s="78">
        <v>-476004.49914906098</v>
      </c>
      <c r="I324" s="82">
        <v>26718.076537863526</v>
      </c>
    </row>
    <row r="325" spans="1:9">
      <c r="A325" s="91" t="s">
        <v>303</v>
      </c>
      <c r="B325" s="72" t="s">
        <v>201</v>
      </c>
      <c r="C325" s="78">
        <v>83711.22</v>
      </c>
      <c r="D325" s="78">
        <v>35377.064655011389</v>
      </c>
      <c r="E325" s="78">
        <v>-48334.155344988612</v>
      </c>
      <c r="F325" s="84">
        <v>-0.57739160108989707</v>
      </c>
      <c r="G325" s="74"/>
      <c r="H325" s="78">
        <v>-61323.893510231996</v>
      </c>
      <c r="I325" s="82">
        <v>12989.73816524338</v>
      </c>
    </row>
    <row r="326" spans="1:9">
      <c r="A326" s="91" t="s">
        <v>303</v>
      </c>
      <c r="B326" s="72" t="s">
        <v>304</v>
      </c>
      <c r="C326" s="78">
        <v>263833.03999999998</v>
      </c>
      <c r="D326" s="78">
        <v>54025.243873827334</v>
      </c>
      <c r="E326" s="78">
        <v>-209807.79612617265</v>
      </c>
      <c r="F326" s="84">
        <v>-0.79522942284322184</v>
      </c>
      <c r="G326" s="74"/>
      <c r="H326" s="78">
        <v>-209807.27749672806</v>
      </c>
      <c r="I326" s="82">
        <v>-0.51862944459935534</v>
      </c>
    </row>
    <row r="327" spans="1:9">
      <c r="A327" s="91" t="s">
        <v>303</v>
      </c>
      <c r="B327" s="72" t="s">
        <v>50</v>
      </c>
      <c r="C327" s="78">
        <v>299441.17</v>
      </c>
      <c r="D327" s="78">
        <v>115528.14444921284</v>
      </c>
      <c r="E327" s="78">
        <v>-183913.02555078716</v>
      </c>
      <c r="F327" s="84">
        <v>-0.61418750651684662</v>
      </c>
      <c r="G327" s="74"/>
      <c r="H327" s="78">
        <v>-215543.96768507781</v>
      </c>
      <c r="I327" s="82">
        <v>31630.942134290672</v>
      </c>
    </row>
    <row r="328" spans="1:9">
      <c r="A328" s="91" t="s">
        <v>303</v>
      </c>
      <c r="B328" s="72" t="s">
        <v>305</v>
      </c>
      <c r="C328" s="78">
        <v>112392.24</v>
      </c>
      <c r="D328" s="78">
        <v>42808.200048736267</v>
      </c>
      <c r="E328" s="78">
        <v>-69584.039951263738</v>
      </c>
      <c r="F328" s="84">
        <v>-0.61911783190070535</v>
      </c>
      <c r="G328" s="74"/>
      <c r="H328" s="78">
        <v>-72579.119563624263</v>
      </c>
      <c r="I328" s="82">
        <v>2995.0796123605196</v>
      </c>
    </row>
    <row r="329" spans="1:9">
      <c r="A329" s="91" t="s">
        <v>303</v>
      </c>
      <c r="B329" s="72" t="s">
        <v>306</v>
      </c>
      <c r="C329" s="78">
        <v>61109.43</v>
      </c>
      <c r="D329" s="78">
        <v>24714.10886816612</v>
      </c>
      <c r="E329" s="78">
        <v>-36395.32113183388</v>
      </c>
      <c r="F329" s="84">
        <v>-0.59557618409849156</v>
      </c>
      <c r="G329" s="74"/>
      <c r="H329" s="78">
        <v>-43084.462995692884</v>
      </c>
      <c r="I329" s="82">
        <v>6689.1418638590003</v>
      </c>
    </row>
    <row r="330" spans="1:9">
      <c r="A330" s="91" t="s">
        <v>303</v>
      </c>
      <c r="B330" s="72" t="s">
        <v>307</v>
      </c>
      <c r="C330" s="78">
        <v>73523.92</v>
      </c>
      <c r="D330" s="78">
        <v>12252.279818039606</v>
      </c>
      <c r="E330" s="78">
        <v>-61271.640181960393</v>
      </c>
      <c r="F330" s="84">
        <v>-0.833356548208534</v>
      </c>
      <c r="G330" s="74"/>
      <c r="H330" s="78">
        <v>-62425.890649353227</v>
      </c>
      <c r="I330" s="82">
        <v>1154.2504673928388</v>
      </c>
    </row>
    <row r="331" spans="1:9">
      <c r="A331" s="91" t="s">
        <v>303</v>
      </c>
      <c r="B331" s="72" t="s">
        <v>308</v>
      </c>
      <c r="C331" s="78">
        <v>196767.51</v>
      </c>
      <c r="D331" s="78">
        <v>76747.74492761353</v>
      </c>
      <c r="E331" s="78">
        <v>-120019.76507238648</v>
      </c>
      <c r="F331" s="84">
        <v>-0.60995722857084722</v>
      </c>
      <c r="G331" s="74"/>
      <c r="H331" s="78">
        <v>-120019.60959833609</v>
      </c>
      <c r="I331" s="82">
        <v>-0.15547405039615114</v>
      </c>
    </row>
    <row r="332" spans="1:9">
      <c r="A332" s="91" t="s">
        <v>303</v>
      </c>
      <c r="B332" s="72" t="s">
        <v>12</v>
      </c>
      <c r="C332" s="78">
        <v>822335.33000000007</v>
      </c>
      <c r="D332" s="78">
        <v>145440.94708036201</v>
      </c>
      <c r="E332" s="78">
        <v>-676894.38291963807</v>
      </c>
      <c r="F332" s="84">
        <v>-0.82313669159713476</v>
      </c>
      <c r="G332" s="74"/>
      <c r="H332" s="78">
        <v>-676893.76821086614</v>
      </c>
      <c r="I332" s="82">
        <v>-0.61470877179817762</v>
      </c>
    </row>
    <row r="333" spans="1:9">
      <c r="A333" s="91" t="s">
        <v>303</v>
      </c>
      <c r="B333" s="72" t="s">
        <v>309</v>
      </c>
      <c r="C333" s="78">
        <v>62686.87</v>
      </c>
      <c r="D333" s="78">
        <v>36289.219962511401</v>
      </c>
      <c r="E333" s="78">
        <v>-26397.650037488602</v>
      </c>
      <c r="F333" s="84">
        <v>-0.4211033353154911</v>
      </c>
      <c r="G333" s="74"/>
      <c r="H333" s="78">
        <v>-37222.163058416387</v>
      </c>
      <c r="I333" s="82">
        <v>10824.513020927781</v>
      </c>
    </row>
    <row r="334" spans="1:9">
      <c r="A334" s="91" t="s">
        <v>303</v>
      </c>
      <c r="B334" s="72" t="s">
        <v>181</v>
      </c>
      <c r="C334" s="78">
        <v>217866.61000000002</v>
      </c>
      <c r="D334" s="78">
        <v>50564.040305954361</v>
      </c>
      <c r="E334" s="78">
        <v>-167302.56969404564</v>
      </c>
      <c r="F334" s="84">
        <v>-0.7679128513269915</v>
      </c>
      <c r="G334" s="74"/>
      <c r="H334" s="78">
        <v>-167302.73343413006</v>
      </c>
      <c r="I334" s="82">
        <v>0.16374008440106991</v>
      </c>
    </row>
    <row r="335" spans="1:9">
      <c r="A335" s="91" t="s">
        <v>303</v>
      </c>
      <c r="B335" s="72" t="s">
        <v>310</v>
      </c>
      <c r="C335" s="78">
        <v>179605.28</v>
      </c>
      <c r="D335" s="78">
        <v>130574.32668260927</v>
      </c>
      <c r="E335" s="78">
        <v>-49030.953317390726</v>
      </c>
      <c r="F335" s="84">
        <v>-0.27299282803596153</v>
      </c>
      <c r="G335" s="74"/>
      <c r="H335" s="78">
        <v>-84616.409877689919</v>
      </c>
      <c r="I335" s="82">
        <v>35585.456560299201</v>
      </c>
    </row>
    <row r="336" spans="1:9">
      <c r="A336" s="91" t="s">
        <v>303</v>
      </c>
      <c r="B336" s="72" t="s">
        <v>136</v>
      </c>
      <c r="C336" s="78">
        <v>101493.44</v>
      </c>
      <c r="D336" s="78">
        <v>88716.0716712172</v>
      </c>
      <c r="E336" s="78">
        <v>-12777.368328782803</v>
      </c>
      <c r="F336" s="84">
        <v>-0.12589353882164997</v>
      </c>
      <c r="G336" s="74"/>
      <c r="H336" s="78">
        <v>-25527.84538066608</v>
      </c>
      <c r="I336" s="82">
        <v>12750.477051883281</v>
      </c>
    </row>
    <row r="337" spans="1:9">
      <c r="A337" s="91" t="s">
        <v>303</v>
      </c>
      <c r="B337" s="72" t="s">
        <v>183</v>
      </c>
      <c r="C337" s="78">
        <v>95943.11</v>
      </c>
      <c r="D337" s="78">
        <v>27217.288351393574</v>
      </c>
      <c r="E337" s="78">
        <v>-68725.821648606419</v>
      </c>
      <c r="F337" s="84">
        <v>-0.71631846881559724</v>
      </c>
      <c r="G337" s="74"/>
      <c r="H337" s="78">
        <v>-69838.226414203789</v>
      </c>
      <c r="I337" s="82">
        <v>1112.4047655973682</v>
      </c>
    </row>
    <row r="338" spans="1:9">
      <c r="A338" s="91" t="s">
        <v>303</v>
      </c>
      <c r="B338" s="72" t="s">
        <v>137</v>
      </c>
      <c r="C338" s="78">
        <v>75661.37</v>
      </c>
      <c r="D338" s="78">
        <v>13028.139377803047</v>
      </c>
      <c r="E338" s="78">
        <v>-62633.230622196948</v>
      </c>
      <c r="F338" s="84">
        <v>-0.82780989324138532</v>
      </c>
      <c r="G338" s="74"/>
      <c r="H338" s="78">
        <v>-62633.650370537151</v>
      </c>
      <c r="I338" s="82">
        <v>0.41974834020038543</v>
      </c>
    </row>
    <row r="339" spans="1:9">
      <c r="A339" s="91" t="s">
        <v>303</v>
      </c>
      <c r="B339" s="72" t="s">
        <v>184</v>
      </c>
      <c r="C339" s="78">
        <v>107480.64</v>
      </c>
      <c r="D339" s="78">
        <v>57684.497765053369</v>
      </c>
      <c r="E339" s="78">
        <v>-49796.14223494663</v>
      </c>
      <c r="F339" s="84">
        <v>-0.4633033654707176</v>
      </c>
      <c r="G339" s="74"/>
      <c r="H339" s="78">
        <v>-57544.533886035271</v>
      </c>
      <c r="I339" s="82">
        <v>7748.3916510886447</v>
      </c>
    </row>
    <row r="340" spans="1:9">
      <c r="A340" s="91" t="s">
        <v>303</v>
      </c>
      <c r="B340" s="72" t="s">
        <v>311</v>
      </c>
      <c r="C340" s="78">
        <v>287259.21999999997</v>
      </c>
      <c r="D340" s="78">
        <v>263829.56204628851</v>
      </c>
      <c r="E340" s="78">
        <v>-23429.657953711459</v>
      </c>
      <c r="F340" s="84">
        <v>-8.156277091371153E-2</v>
      </c>
      <c r="G340" s="74"/>
      <c r="H340" s="78">
        <v>-46811.051727686885</v>
      </c>
      <c r="I340" s="82">
        <v>23381.393773975375</v>
      </c>
    </row>
    <row r="341" spans="1:9">
      <c r="A341" s="91" t="s">
        <v>303</v>
      </c>
      <c r="B341" s="72" t="s">
        <v>312</v>
      </c>
      <c r="C341" s="78">
        <v>63722.15</v>
      </c>
      <c r="D341" s="78">
        <v>16893.59903532713</v>
      </c>
      <c r="E341" s="78">
        <v>-46828.550964672875</v>
      </c>
      <c r="F341" s="84">
        <v>-0.73488654988371982</v>
      </c>
      <c r="G341" s="74"/>
      <c r="H341" s="78">
        <v>-51820.620702261505</v>
      </c>
      <c r="I341" s="82">
        <v>4992.069737588633</v>
      </c>
    </row>
    <row r="342" spans="1:9">
      <c r="A342" s="91" t="s">
        <v>303</v>
      </c>
      <c r="B342" s="72" t="s">
        <v>313</v>
      </c>
      <c r="C342" s="78">
        <v>133406.78</v>
      </c>
      <c r="D342" s="78">
        <v>104527.07126169515</v>
      </c>
      <c r="E342" s="78">
        <v>-28879.708738304849</v>
      </c>
      <c r="F342" s="84">
        <v>-0.21647856831792844</v>
      </c>
      <c r="G342" s="74"/>
      <c r="H342" s="78">
        <v>-51566.571688425945</v>
      </c>
      <c r="I342" s="82">
        <v>22686.862950121096</v>
      </c>
    </row>
    <row r="343" spans="1:9">
      <c r="A343" s="91" t="s">
        <v>303</v>
      </c>
      <c r="B343" s="72" t="s">
        <v>62</v>
      </c>
      <c r="C343" s="78">
        <v>19810.55</v>
      </c>
      <c r="D343" s="78">
        <v>7162.957076575155</v>
      </c>
      <c r="E343" s="78">
        <v>-12647.592923424843</v>
      </c>
      <c r="F343" s="84">
        <v>-0.6384271473242713</v>
      </c>
      <c r="G343" s="74"/>
      <c r="H343" s="78">
        <v>-14747.288937643962</v>
      </c>
      <c r="I343" s="82">
        <v>2099.6960142191169</v>
      </c>
    </row>
    <row r="344" spans="1:9">
      <c r="A344" s="91" t="s">
        <v>303</v>
      </c>
      <c r="B344" s="72" t="s">
        <v>314</v>
      </c>
      <c r="C344" s="78">
        <v>486.42</v>
      </c>
      <c r="D344" s="78">
        <v>365.04644254911148</v>
      </c>
      <c r="E344" s="78">
        <v>-121.37355745088854</v>
      </c>
      <c r="F344" s="84">
        <v>-0.24952419195528255</v>
      </c>
      <c r="G344" s="74"/>
      <c r="H344" s="78">
        <v>-348.85443750504146</v>
      </c>
      <c r="I344" s="82">
        <v>227.48088005415295</v>
      </c>
    </row>
    <row r="345" spans="1:9">
      <c r="A345" s="91" t="s">
        <v>303</v>
      </c>
      <c r="B345" s="72" t="s">
        <v>315</v>
      </c>
      <c r="C345" s="78">
        <v>17494.43</v>
      </c>
      <c r="D345" s="78">
        <v>6337.0901316283162</v>
      </c>
      <c r="E345" s="78">
        <v>-11157.339868371684</v>
      </c>
      <c r="F345" s="84">
        <v>-0.63776526976710213</v>
      </c>
      <c r="G345" s="74"/>
      <c r="H345" s="78">
        <v>-11356.545144405281</v>
      </c>
      <c r="I345" s="82">
        <v>199.2052760335971</v>
      </c>
    </row>
    <row r="346" spans="1:9">
      <c r="A346" s="91" t="s">
        <v>303</v>
      </c>
      <c r="B346" s="72" t="s">
        <v>16</v>
      </c>
      <c r="C346" s="78">
        <v>1059909.3799999999</v>
      </c>
      <c r="D346" s="78">
        <v>323368.68178806815</v>
      </c>
      <c r="E346" s="78">
        <v>-736540.69821193174</v>
      </c>
      <c r="F346" s="84">
        <v>-0.69490912346858547</v>
      </c>
      <c r="G346" s="74"/>
      <c r="H346" s="78">
        <v>-813158.67529066978</v>
      </c>
      <c r="I346" s="82">
        <v>76617.977078737895</v>
      </c>
    </row>
    <row r="347" spans="1:9">
      <c r="A347" s="91" t="s">
        <v>303</v>
      </c>
      <c r="B347" s="72" t="s">
        <v>316</v>
      </c>
      <c r="C347" s="78">
        <v>3219.26</v>
      </c>
      <c r="D347" s="78">
        <v>2317.434353019948</v>
      </c>
      <c r="E347" s="78">
        <v>-901.82564698005217</v>
      </c>
      <c r="F347" s="84">
        <v>-0.28013445542766102</v>
      </c>
      <c r="G347" s="74"/>
      <c r="H347" s="78">
        <v>-1803.0997596382222</v>
      </c>
      <c r="I347" s="82">
        <v>901.27411265817</v>
      </c>
    </row>
    <row r="348" spans="1:9">
      <c r="A348" s="91" t="s">
        <v>303</v>
      </c>
      <c r="B348" s="72" t="s">
        <v>68</v>
      </c>
      <c r="C348" s="78">
        <v>576295.89</v>
      </c>
      <c r="D348" s="78">
        <v>146408.35039930893</v>
      </c>
      <c r="E348" s="78">
        <v>-429887.53960069106</v>
      </c>
      <c r="F348" s="84">
        <v>-0.74594934140635816</v>
      </c>
      <c r="G348" s="74"/>
      <c r="H348" s="78">
        <v>-447030.54029694473</v>
      </c>
      <c r="I348" s="82">
        <v>17143.000696253657</v>
      </c>
    </row>
    <row r="349" spans="1:9">
      <c r="A349" s="91" t="s">
        <v>303</v>
      </c>
      <c r="B349" s="72" t="s">
        <v>317</v>
      </c>
      <c r="C349" s="78">
        <v>193719</v>
      </c>
      <c r="D349" s="78">
        <v>169813.43566578563</v>
      </c>
      <c r="E349" s="78">
        <v>-23905.564334214374</v>
      </c>
      <c r="F349" s="84">
        <v>-0.12340330238239086</v>
      </c>
      <c r="G349" s="74"/>
      <c r="H349" s="78">
        <v>-32219.712608393311</v>
      </c>
      <c r="I349" s="82">
        <v>8314.1482741789368</v>
      </c>
    </row>
    <row r="350" spans="1:9">
      <c r="A350" s="91" t="s">
        <v>303</v>
      </c>
      <c r="B350" s="72" t="s">
        <v>318</v>
      </c>
      <c r="C350" s="78">
        <v>521706.97</v>
      </c>
      <c r="D350" s="78">
        <v>178155.98299621517</v>
      </c>
      <c r="E350" s="78">
        <v>-343550.9870037848</v>
      </c>
      <c r="F350" s="84">
        <v>-0.65851331640017152</v>
      </c>
      <c r="G350" s="74"/>
      <c r="H350" s="78">
        <v>-411545.5917579392</v>
      </c>
      <c r="I350" s="82">
        <v>67994.604754154381</v>
      </c>
    </row>
    <row r="351" spans="1:9">
      <c r="A351" s="91" t="s">
        <v>303</v>
      </c>
      <c r="B351" s="72" t="s">
        <v>71</v>
      </c>
      <c r="C351" s="78">
        <v>193878.03999999998</v>
      </c>
      <c r="D351" s="78">
        <v>79840.006869743738</v>
      </c>
      <c r="E351" s="78">
        <v>-114038.03313025624</v>
      </c>
      <c r="F351" s="84">
        <v>-0.58819468739345748</v>
      </c>
      <c r="G351" s="74"/>
      <c r="H351" s="78">
        <v>-123409.5253770132</v>
      </c>
      <c r="I351" s="82">
        <v>9371.4922467569595</v>
      </c>
    </row>
    <row r="352" spans="1:9">
      <c r="A352" s="91" t="s">
        <v>303</v>
      </c>
      <c r="B352" s="72" t="s">
        <v>319</v>
      </c>
      <c r="C352" s="78">
        <v>36375.65</v>
      </c>
      <c r="D352" s="78">
        <v>24092.307734989488</v>
      </c>
      <c r="E352" s="78">
        <v>-12283.342265010513</v>
      </c>
      <c r="F352" s="84">
        <v>-0.33768035114178063</v>
      </c>
      <c r="G352" s="74"/>
      <c r="H352" s="78">
        <v>-21775.242913876667</v>
      </c>
      <c r="I352" s="82">
        <v>9491.9006488661544</v>
      </c>
    </row>
    <row r="353" spans="1:9">
      <c r="A353" s="91" t="s">
        <v>303</v>
      </c>
      <c r="B353" s="72" t="s">
        <v>195</v>
      </c>
      <c r="C353" s="78">
        <v>28931.85</v>
      </c>
      <c r="D353" s="78">
        <v>21641.049151452993</v>
      </c>
      <c r="E353" s="78">
        <v>-7290.8008485470054</v>
      </c>
      <c r="F353" s="84">
        <v>-0.25199912375278477</v>
      </c>
      <c r="G353" s="74"/>
      <c r="H353" s="78">
        <v>-14567.554812860184</v>
      </c>
      <c r="I353" s="82">
        <v>7276.7539643131786</v>
      </c>
    </row>
    <row r="354" spans="1:9">
      <c r="A354" s="91" t="s">
        <v>303</v>
      </c>
      <c r="B354" s="72" t="s">
        <v>254</v>
      </c>
      <c r="C354" s="78">
        <v>418315.48000000004</v>
      </c>
      <c r="D354" s="78">
        <v>149714.78930633867</v>
      </c>
      <c r="E354" s="78">
        <v>-268600.69069366134</v>
      </c>
      <c r="F354" s="84">
        <v>-0.64210076732914911</v>
      </c>
      <c r="G354" s="74"/>
      <c r="H354" s="78">
        <v>-281647.15353273053</v>
      </c>
      <c r="I354" s="82">
        <v>13046.46283906918</v>
      </c>
    </row>
    <row r="355" spans="1:9">
      <c r="A355" s="91" t="s">
        <v>303</v>
      </c>
      <c r="B355" s="72" t="s">
        <v>320</v>
      </c>
      <c r="C355" s="78">
        <v>223582.68</v>
      </c>
      <c r="D355" s="78">
        <v>34582.251387097007</v>
      </c>
      <c r="E355" s="78">
        <v>-189000.42861290299</v>
      </c>
      <c r="F355" s="84">
        <v>-0.84532678744571355</v>
      </c>
      <c r="G355" s="74"/>
      <c r="H355" s="78">
        <v>-189000.51644329098</v>
      </c>
      <c r="I355" s="82">
        <v>8.7830387999929371E-2</v>
      </c>
    </row>
    <row r="356" spans="1:9">
      <c r="A356" s="91" t="s">
        <v>303</v>
      </c>
      <c r="B356" s="72" t="s">
        <v>19</v>
      </c>
      <c r="C356" s="78">
        <v>142035.78</v>
      </c>
      <c r="D356" s="78">
        <v>72023.707812765293</v>
      </c>
      <c r="E356" s="78">
        <v>-70012.072187234706</v>
      </c>
      <c r="F356" s="84">
        <v>-0.49291856028977138</v>
      </c>
      <c r="G356" s="74"/>
      <c r="H356" s="78">
        <v>-98618.853799311444</v>
      </c>
      <c r="I356" s="82">
        <v>28606.781612076731</v>
      </c>
    </row>
    <row r="357" spans="1:9">
      <c r="A357" s="91" t="s">
        <v>303</v>
      </c>
      <c r="B357" s="72" t="s">
        <v>321</v>
      </c>
      <c r="C357" s="78">
        <v>199852.16</v>
      </c>
      <c r="D357" s="78">
        <v>184053.33673532048</v>
      </c>
      <c r="E357" s="78">
        <v>-15798.823264679522</v>
      </c>
      <c r="F357" s="84">
        <v>-7.90525519698137E-2</v>
      </c>
      <c r="G357" s="74"/>
      <c r="H357" s="78">
        <v>-31565.278577818306</v>
      </c>
      <c r="I357" s="82">
        <v>15766.45531313878</v>
      </c>
    </row>
    <row r="358" spans="1:9">
      <c r="A358" s="91" t="s">
        <v>322</v>
      </c>
      <c r="B358" s="72" t="s">
        <v>272</v>
      </c>
      <c r="C358" s="78">
        <v>180403.93</v>
      </c>
      <c r="D358" s="78">
        <v>147588.90527350747</v>
      </c>
      <c r="E358" s="78">
        <v>-32815.024726492527</v>
      </c>
      <c r="F358" s="84">
        <v>-0.18189750481872832</v>
      </c>
      <c r="G358" s="74"/>
      <c r="H358" s="78">
        <v>-43739.351172772149</v>
      </c>
      <c r="I358" s="82">
        <v>10924.326446279592</v>
      </c>
    </row>
    <row r="359" spans="1:9">
      <c r="A359" s="91" t="s">
        <v>322</v>
      </c>
      <c r="B359" s="72" t="s">
        <v>323</v>
      </c>
      <c r="C359" s="78">
        <v>5735.07</v>
      </c>
      <c r="D359" s="78">
        <v>4160.6700629705465</v>
      </c>
      <c r="E359" s="78">
        <v>-1574.3999370294532</v>
      </c>
      <c r="F359" s="84">
        <v>-0.27452148570626922</v>
      </c>
      <c r="G359" s="74"/>
      <c r="H359" s="78">
        <v>-2098.1418330473289</v>
      </c>
      <c r="I359" s="82">
        <v>523.74189601787521</v>
      </c>
    </row>
    <row r="360" spans="1:9">
      <c r="A360" s="91" t="s">
        <v>322</v>
      </c>
      <c r="B360" s="72" t="s">
        <v>324</v>
      </c>
      <c r="C360" s="78">
        <v>12065.85</v>
      </c>
      <c r="D360" s="78">
        <v>12271.760570912709</v>
      </c>
      <c r="E360" s="78">
        <v>205.91057091270886</v>
      </c>
      <c r="F360" s="84">
        <v>1.706556694411988E-2</v>
      </c>
      <c r="G360" s="74"/>
      <c r="H360" s="78">
        <v>273.92914186996632</v>
      </c>
      <c r="I360" s="82">
        <v>-68.018570957257907</v>
      </c>
    </row>
    <row r="361" spans="1:9">
      <c r="A361" s="91" t="s">
        <v>322</v>
      </c>
      <c r="B361" s="72" t="s">
        <v>325</v>
      </c>
      <c r="C361" s="78">
        <v>131569.81</v>
      </c>
      <c r="D361" s="78">
        <v>118147.99641579852</v>
      </c>
      <c r="E361" s="78">
        <v>-13421.813584201474</v>
      </c>
      <c r="F361" s="84">
        <v>-0.10201286742149643</v>
      </c>
      <c r="G361" s="74"/>
      <c r="H361" s="78">
        <v>-17889.886792201774</v>
      </c>
      <c r="I361" s="82">
        <v>4468.0732080003072</v>
      </c>
    </row>
    <row r="362" spans="1:9">
      <c r="A362" s="91" t="s">
        <v>322</v>
      </c>
      <c r="B362" s="72" t="s">
        <v>326</v>
      </c>
      <c r="C362" s="78">
        <v>38624.86</v>
      </c>
      <c r="D362" s="78">
        <v>32493.943177058209</v>
      </c>
      <c r="E362" s="78">
        <v>-6130.9168229417919</v>
      </c>
      <c r="F362" s="84">
        <v>-0.15872981346577805</v>
      </c>
      <c r="G362" s="74"/>
      <c r="H362" s="78">
        <v>-8171.3074742412191</v>
      </c>
      <c r="I362" s="82">
        <v>2040.390651299429</v>
      </c>
    </row>
    <row r="363" spans="1:9">
      <c r="A363" s="91" t="s">
        <v>322</v>
      </c>
      <c r="B363" s="72" t="s">
        <v>327</v>
      </c>
      <c r="C363" s="78">
        <v>323835.73</v>
      </c>
      <c r="D363" s="78">
        <v>224415.57668430018</v>
      </c>
      <c r="E363" s="78">
        <v>-99420.153315699805</v>
      </c>
      <c r="F363" s="84">
        <v>-0.30700797998942181</v>
      </c>
      <c r="G363" s="74"/>
      <c r="H363" s="78">
        <v>-132515.68383915123</v>
      </c>
      <c r="I363" s="82">
        <v>33095.530523451409</v>
      </c>
    </row>
    <row r="364" spans="1:9">
      <c r="A364" s="91" t="s">
        <v>322</v>
      </c>
      <c r="B364" s="72" t="s">
        <v>328</v>
      </c>
      <c r="C364" s="78">
        <v>141871.08000000002</v>
      </c>
      <c r="D364" s="78">
        <v>118407.3759348693</v>
      </c>
      <c r="E364" s="78">
        <v>-23463.704065130718</v>
      </c>
      <c r="F364" s="84">
        <v>-0.16538750579138972</v>
      </c>
      <c r="G364" s="74"/>
      <c r="H364" s="78">
        <v>-31274.90885401635</v>
      </c>
      <c r="I364" s="82">
        <v>7811.2047888856468</v>
      </c>
    </row>
    <row r="365" spans="1:9">
      <c r="A365" s="91" t="s">
        <v>322</v>
      </c>
      <c r="B365" s="72" t="s">
        <v>52</v>
      </c>
      <c r="C365" s="78">
        <v>144635.56</v>
      </c>
      <c r="D365" s="78">
        <v>113418.65683984116</v>
      </c>
      <c r="E365" s="78">
        <v>-31216.903160158836</v>
      </c>
      <c r="F365" s="84">
        <v>-0.21583145362149417</v>
      </c>
      <c r="G365" s="74"/>
      <c r="H365" s="78">
        <v>-37693.463993726989</v>
      </c>
      <c r="I365" s="82">
        <v>6476.5608335681318</v>
      </c>
    </row>
    <row r="366" spans="1:9">
      <c r="A366" s="91" t="s">
        <v>322</v>
      </c>
      <c r="B366" s="72" t="s">
        <v>329</v>
      </c>
      <c r="C366" s="78">
        <v>222201.8</v>
      </c>
      <c r="D366" s="78">
        <v>160577.50773388831</v>
      </c>
      <c r="E366" s="78">
        <v>-61624.292266111675</v>
      </c>
      <c r="F366" s="84">
        <v>-0.27733480226583079</v>
      </c>
      <c r="G366" s="74"/>
      <c r="H366" s="78">
        <v>-74571.246903170409</v>
      </c>
      <c r="I366" s="82">
        <v>12946.954637058734</v>
      </c>
    </row>
    <row r="367" spans="1:9">
      <c r="A367" s="91" t="s">
        <v>322</v>
      </c>
      <c r="B367" s="72" t="s">
        <v>126</v>
      </c>
      <c r="C367" s="78">
        <v>154607.85999999999</v>
      </c>
      <c r="D367" s="78">
        <v>102163.6121459688</v>
      </c>
      <c r="E367" s="78">
        <v>-52444.247854031186</v>
      </c>
      <c r="F367" s="84">
        <v>-0.3392081609177644</v>
      </c>
      <c r="G367" s="74"/>
      <c r="H367" s="78">
        <v>-64522.13904613116</v>
      </c>
      <c r="I367" s="82">
        <v>12077.89119209996</v>
      </c>
    </row>
    <row r="368" spans="1:9">
      <c r="A368" s="91" t="s">
        <v>322</v>
      </c>
      <c r="B368" s="72" t="s">
        <v>330</v>
      </c>
      <c r="C368" s="78">
        <v>157170.47</v>
      </c>
      <c r="D368" s="78">
        <v>113139.93481658294</v>
      </c>
      <c r="E368" s="78">
        <v>-44030.535183417058</v>
      </c>
      <c r="F368" s="84">
        <v>-0.28014508821801615</v>
      </c>
      <c r="G368" s="74"/>
      <c r="H368" s="78">
        <v>-58687.576684608794</v>
      </c>
      <c r="I368" s="82">
        <v>14657.041501191728</v>
      </c>
    </row>
    <row r="369" spans="1:9">
      <c r="A369" s="91" t="s">
        <v>322</v>
      </c>
      <c r="B369" s="72" t="s">
        <v>280</v>
      </c>
      <c r="C369" s="78">
        <v>325189.74</v>
      </c>
      <c r="D369" s="78">
        <v>236315.14515515842</v>
      </c>
      <c r="E369" s="78">
        <v>-88874.594844841573</v>
      </c>
      <c r="F369" s="84">
        <v>-0.27330073465676247</v>
      </c>
      <c r="G369" s="74"/>
      <c r="H369" s="78">
        <v>-118460.92545321665</v>
      </c>
      <c r="I369" s="82">
        <v>29586.330608375079</v>
      </c>
    </row>
    <row r="370" spans="1:9">
      <c r="A370" s="91" t="s">
        <v>322</v>
      </c>
      <c r="B370" s="72" t="s">
        <v>331</v>
      </c>
      <c r="C370" s="78">
        <v>103742.49</v>
      </c>
      <c r="D370" s="78">
        <v>77117.749255204908</v>
      </c>
      <c r="E370" s="78">
        <v>-26624.740744795097</v>
      </c>
      <c r="F370" s="84">
        <v>-0.25664258439136267</v>
      </c>
      <c r="G370" s="74"/>
      <c r="H370" s="78">
        <v>-35487.540054620767</v>
      </c>
      <c r="I370" s="82">
        <v>8862.7993098256702</v>
      </c>
    </row>
    <row r="371" spans="1:9">
      <c r="A371" s="91" t="s">
        <v>322</v>
      </c>
      <c r="B371" s="72" t="s">
        <v>59</v>
      </c>
      <c r="C371" s="78">
        <v>154236.18</v>
      </c>
      <c r="D371" s="78">
        <v>107142.60693118532</v>
      </c>
      <c r="E371" s="78">
        <v>-47093.573068814672</v>
      </c>
      <c r="F371" s="84">
        <v>-0.30533415096778638</v>
      </c>
      <c r="G371" s="74"/>
      <c r="H371" s="78">
        <v>-62770.627967712375</v>
      </c>
      <c r="I371" s="82">
        <v>15677.054898897688</v>
      </c>
    </row>
    <row r="372" spans="1:9">
      <c r="A372" s="91" t="s">
        <v>322</v>
      </c>
      <c r="B372" s="72" t="s">
        <v>332</v>
      </c>
      <c r="C372" s="78">
        <v>346290.86</v>
      </c>
      <c r="D372" s="78">
        <v>202127.2012808703</v>
      </c>
      <c r="E372" s="78">
        <v>-144163.65871912969</v>
      </c>
      <c r="F372" s="84">
        <v>-0.41630800974397558</v>
      </c>
      <c r="G372" s="74"/>
      <c r="H372" s="78">
        <v>-177721.00564081973</v>
      </c>
      <c r="I372" s="82">
        <v>33557.346921690041</v>
      </c>
    </row>
    <row r="373" spans="1:9">
      <c r="A373" s="91" t="s">
        <v>322</v>
      </c>
      <c r="B373" s="72" t="s">
        <v>333</v>
      </c>
      <c r="C373" s="78">
        <v>163508.84999999998</v>
      </c>
      <c r="D373" s="78">
        <v>118316.82067263231</v>
      </c>
      <c r="E373" s="78">
        <v>-45192.029327367665</v>
      </c>
      <c r="F373" s="84">
        <v>-0.27638888859757543</v>
      </c>
      <c r="G373" s="74"/>
      <c r="H373" s="78">
        <v>-60235.524318108313</v>
      </c>
      <c r="I373" s="82">
        <v>15043.494990740641</v>
      </c>
    </row>
    <row r="374" spans="1:9">
      <c r="A374" s="91" t="s">
        <v>322</v>
      </c>
      <c r="B374" s="72" t="s">
        <v>334</v>
      </c>
      <c r="C374" s="78">
        <v>184481.68</v>
      </c>
      <c r="D374" s="78">
        <v>164195.44493738539</v>
      </c>
      <c r="E374" s="78">
        <v>-20286.235062614607</v>
      </c>
      <c r="F374" s="84">
        <v>-0.10996341242455407</v>
      </c>
      <c r="G374" s="74"/>
      <c r="H374" s="78">
        <v>-27039.137545227873</v>
      </c>
      <c r="I374" s="82">
        <v>6752.9024826132518</v>
      </c>
    </row>
    <row r="375" spans="1:9">
      <c r="A375" s="91" t="s">
        <v>322</v>
      </c>
      <c r="B375" s="72" t="s">
        <v>251</v>
      </c>
      <c r="C375" s="78">
        <v>99501.959999999992</v>
      </c>
      <c r="D375" s="78">
        <v>99298.93952133003</v>
      </c>
      <c r="E375" s="78">
        <v>-203.02047866996145</v>
      </c>
      <c r="F375" s="84">
        <v>-2.0403666286569777E-3</v>
      </c>
      <c r="G375" s="74"/>
      <c r="H375" s="78">
        <v>-270.67694285687321</v>
      </c>
      <c r="I375" s="82">
        <v>67.656464186911762</v>
      </c>
    </row>
    <row r="376" spans="1:9">
      <c r="A376" s="91" t="s">
        <v>322</v>
      </c>
      <c r="B376" s="72" t="s">
        <v>335</v>
      </c>
      <c r="C376" s="78">
        <v>339185.81</v>
      </c>
      <c r="D376" s="78">
        <v>252071.70882930918</v>
      </c>
      <c r="E376" s="78">
        <v>-87114.101170690818</v>
      </c>
      <c r="F376" s="84">
        <v>-0.25683297650538744</v>
      </c>
      <c r="G376" s="74"/>
      <c r="H376" s="78">
        <v>-116113.55208362496</v>
      </c>
      <c r="I376" s="82">
        <v>28999.450912934146</v>
      </c>
    </row>
    <row r="377" spans="1:9">
      <c r="A377" s="91" t="s">
        <v>322</v>
      </c>
      <c r="B377" s="72" t="s">
        <v>336</v>
      </c>
      <c r="C377" s="78">
        <v>309149.09999999998</v>
      </c>
      <c r="D377" s="78">
        <v>199748.19996690226</v>
      </c>
      <c r="E377" s="78">
        <v>-109400.90003309771</v>
      </c>
      <c r="F377" s="84">
        <v>-0.35387746570537559</v>
      </c>
      <c r="G377" s="74"/>
      <c r="H377" s="78">
        <v>-145819.04956326453</v>
      </c>
      <c r="I377" s="82">
        <v>36418.149530166789</v>
      </c>
    </row>
    <row r="378" spans="1:9">
      <c r="A378" s="91" t="s">
        <v>322</v>
      </c>
      <c r="B378" s="72" t="s">
        <v>337</v>
      </c>
      <c r="C378" s="78">
        <v>29921.059999999998</v>
      </c>
      <c r="D378" s="78">
        <v>26462.532418604642</v>
      </c>
      <c r="E378" s="78">
        <v>-3458.5275813953558</v>
      </c>
      <c r="F378" s="84">
        <v>-0.11558840433445058</v>
      </c>
      <c r="G378" s="74"/>
      <c r="H378" s="78">
        <v>-4609.0688554479384</v>
      </c>
      <c r="I378" s="82">
        <v>1150.5412740525808</v>
      </c>
    </row>
    <row r="379" spans="1:9">
      <c r="A379" s="91" t="s">
        <v>322</v>
      </c>
      <c r="B379" s="72" t="s">
        <v>338</v>
      </c>
      <c r="C379" s="78">
        <v>2348.4</v>
      </c>
      <c r="D379" s="78">
        <v>1689.454870151299</v>
      </c>
      <c r="E379" s="78">
        <v>-658.94512984870107</v>
      </c>
      <c r="F379" s="84">
        <v>-0.28059322511016055</v>
      </c>
      <c r="G379" s="74"/>
      <c r="H379" s="78">
        <v>-879.03994145859815</v>
      </c>
      <c r="I379" s="82">
        <v>220.09481160989708</v>
      </c>
    </row>
    <row r="380" spans="1:9">
      <c r="A380" s="91" t="s">
        <v>322</v>
      </c>
      <c r="B380" s="72" t="s">
        <v>339</v>
      </c>
      <c r="C380" s="78">
        <v>411372.39</v>
      </c>
      <c r="D380" s="78">
        <v>259838.07470376341</v>
      </c>
      <c r="E380" s="78">
        <v>-151534.3152962366</v>
      </c>
      <c r="F380" s="84">
        <v>-0.36836287261825373</v>
      </c>
      <c r="G380" s="74"/>
      <c r="H380" s="78">
        <v>-201978.70180740859</v>
      </c>
      <c r="I380" s="82">
        <v>50444.386511171993</v>
      </c>
    </row>
    <row r="381" spans="1:9">
      <c r="A381" s="91" t="s">
        <v>322</v>
      </c>
      <c r="B381" s="72" t="s">
        <v>71</v>
      </c>
      <c r="C381" s="78">
        <v>127314.26</v>
      </c>
      <c r="D381" s="78">
        <v>121212.62514377145</v>
      </c>
      <c r="E381" s="78">
        <v>-6101.634856228542</v>
      </c>
      <c r="F381" s="84">
        <v>-4.7925777177109163E-2</v>
      </c>
      <c r="G381" s="74"/>
      <c r="H381" s="78">
        <v>-8132.892681983074</v>
      </c>
      <c r="I381" s="82">
        <v>2031.2578257545247</v>
      </c>
    </row>
    <row r="382" spans="1:9">
      <c r="A382" s="91" t="s">
        <v>322</v>
      </c>
      <c r="B382" s="72" t="s">
        <v>340</v>
      </c>
      <c r="C382" s="78">
        <v>274702.27</v>
      </c>
      <c r="D382" s="78">
        <v>214420.44463391727</v>
      </c>
      <c r="E382" s="78">
        <v>-60281.825366082747</v>
      </c>
      <c r="F382" s="84">
        <v>-0.21944421997707825</v>
      </c>
      <c r="G382" s="74"/>
      <c r="H382" s="78">
        <v>-80349.03828977549</v>
      </c>
      <c r="I382" s="82">
        <v>20067.212923692772</v>
      </c>
    </row>
    <row r="383" spans="1:9">
      <c r="A383" s="91" t="s">
        <v>322</v>
      </c>
      <c r="B383" s="72" t="s">
        <v>341</v>
      </c>
      <c r="C383" s="78">
        <v>164676.46000000002</v>
      </c>
      <c r="D383" s="78">
        <v>98079.943126226906</v>
      </c>
      <c r="E383" s="78">
        <v>-66596.516873773115</v>
      </c>
      <c r="F383" s="84">
        <v>-0.40440823705934115</v>
      </c>
      <c r="G383" s="74"/>
      <c r="H383" s="78">
        <v>-88766.755598007076</v>
      </c>
      <c r="I383" s="82">
        <v>22170.238724233961</v>
      </c>
    </row>
    <row r="384" spans="1:9">
      <c r="A384" s="91" t="s">
        <v>322</v>
      </c>
      <c r="B384" s="72" t="s">
        <v>73</v>
      </c>
      <c r="C384" s="78">
        <v>276429.40000000002</v>
      </c>
      <c r="D384" s="78">
        <v>179546.18200417518</v>
      </c>
      <c r="E384" s="78">
        <v>-96883.217995824845</v>
      </c>
      <c r="F384" s="84">
        <v>-0.35048087502930164</v>
      </c>
      <c r="G384" s="74"/>
      <c r="H384" s="78">
        <v>-129133.96010662777</v>
      </c>
      <c r="I384" s="82">
        <v>32250.742110802952</v>
      </c>
    </row>
    <row r="385" spans="1:9">
      <c r="A385" s="91" t="s">
        <v>322</v>
      </c>
      <c r="B385" s="72" t="s">
        <v>254</v>
      </c>
      <c r="C385" s="78">
        <v>393849.86</v>
      </c>
      <c r="D385" s="78">
        <v>294310.22573472932</v>
      </c>
      <c r="E385" s="78">
        <v>-99539.634265270666</v>
      </c>
      <c r="F385" s="84">
        <v>-0.25273497435106534</v>
      </c>
      <c r="G385" s="74"/>
      <c r="H385" s="78">
        <v>-132675.40072300032</v>
      </c>
      <c r="I385" s="82">
        <v>33135.766457729624</v>
      </c>
    </row>
    <row r="386" spans="1:9">
      <c r="A386" s="91" t="s">
        <v>322</v>
      </c>
      <c r="B386" s="72" t="s">
        <v>342</v>
      </c>
      <c r="C386" s="78">
        <v>26685.01</v>
      </c>
      <c r="D386" s="78">
        <v>17270.889790645866</v>
      </c>
      <c r="E386" s="78">
        <v>-9414.1202093541324</v>
      </c>
      <c r="F386" s="84">
        <v>-0.35278683460692473</v>
      </c>
      <c r="G386" s="74"/>
      <c r="H386" s="78">
        <v>-12548.231903272068</v>
      </c>
      <c r="I386" s="82">
        <v>3134.1116939179374</v>
      </c>
    </row>
    <row r="387" spans="1:9" s="67" customFormat="1">
      <c r="A387" s="96" t="s">
        <v>343</v>
      </c>
      <c r="B387" s="97" t="s">
        <v>312</v>
      </c>
      <c r="C387" s="98">
        <v>5659239.1699999999</v>
      </c>
      <c r="D387" s="98">
        <v>3355429.2661382509</v>
      </c>
      <c r="E387" s="98">
        <v>-2303809.903861749</v>
      </c>
      <c r="F387" s="99">
        <v>-0.40708827364540401</v>
      </c>
      <c r="G387" s="100"/>
      <c r="H387" s="98">
        <v>-2303810.1367388186</v>
      </c>
      <c r="I387" s="101">
        <v>0.23287706985138357</v>
      </c>
    </row>
    <row r="388" spans="1:9" s="67" customFormat="1">
      <c r="A388" s="96" t="s">
        <v>343</v>
      </c>
      <c r="B388" s="97" t="s">
        <v>363</v>
      </c>
      <c r="C388" s="98">
        <v>2625395.5</v>
      </c>
      <c r="D388" s="98">
        <v>1016596.4070560846</v>
      </c>
      <c r="E388" s="98">
        <v>-1608799.0929439154</v>
      </c>
      <c r="F388" s="99">
        <v>-0.61278351888083737</v>
      </c>
      <c r="G388" s="100"/>
      <c r="H388" s="98">
        <v>-1878577.2779516345</v>
      </c>
      <c r="I388" s="101">
        <v>269778.18500771921</v>
      </c>
    </row>
    <row r="389" spans="1:9" s="67" customFormat="1">
      <c r="A389" s="96" t="s">
        <v>343</v>
      </c>
      <c r="B389" s="97" t="s">
        <v>344</v>
      </c>
      <c r="C389" s="98">
        <v>2030327.56</v>
      </c>
      <c r="D389" s="98">
        <v>924917.50492116367</v>
      </c>
      <c r="E389" s="98">
        <v>-1105410.0550788364</v>
      </c>
      <c r="F389" s="99">
        <v>-0.54444912084966046</v>
      </c>
      <c r="G389" s="100"/>
      <c r="H389" s="98">
        <v>-1242395.5168623587</v>
      </c>
      <c r="I389" s="101">
        <v>136985.46178352262</v>
      </c>
    </row>
    <row r="390" spans="1:9" s="67" customFormat="1">
      <c r="A390" s="96" t="s">
        <v>343</v>
      </c>
      <c r="B390" s="97" t="s">
        <v>142</v>
      </c>
      <c r="C390" s="98">
        <v>1419383.46</v>
      </c>
      <c r="D390" s="98">
        <v>613948.36771699053</v>
      </c>
      <c r="E390" s="98">
        <v>-805435.09228300944</v>
      </c>
      <c r="F390" s="99">
        <v>-0.56745419048564183</v>
      </c>
      <c r="G390" s="100"/>
      <c r="H390" s="98">
        <v>-1035069.221991132</v>
      </c>
      <c r="I390" s="101">
        <v>229634.12970812252</v>
      </c>
    </row>
    <row r="391" spans="1:9" s="67" customFormat="1">
      <c r="A391" s="96" t="s">
        <v>343</v>
      </c>
      <c r="B391" s="97" t="s">
        <v>354</v>
      </c>
      <c r="C391" s="98">
        <v>1071530.22</v>
      </c>
      <c r="D391" s="98">
        <v>418071.83990737493</v>
      </c>
      <c r="E391" s="98">
        <v>-653458.38009262504</v>
      </c>
      <c r="F391" s="99">
        <v>-0.6098366316655307</v>
      </c>
      <c r="G391" s="100"/>
      <c r="H391" s="98">
        <v>-745063.75492046878</v>
      </c>
      <c r="I391" s="101">
        <v>91605.374827843742</v>
      </c>
    </row>
    <row r="392" spans="1:9" s="67" customFormat="1">
      <c r="A392" s="96" t="s">
        <v>343</v>
      </c>
      <c r="B392" s="97" t="s">
        <v>351</v>
      </c>
      <c r="C392" s="98">
        <v>4005185.4899999998</v>
      </c>
      <c r="D392" s="98">
        <v>3422159.2938058069</v>
      </c>
      <c r="E392" s="98">
        <v>-583026.19619419286</v>
      </c>
      <c r="F392" s="99">
        <v>-0.14556783890530695</v>
      </c>
      <c r="G392" s="100"/>
      <c r="H392" s="98">
        <v>-1186229.4652797794</v>
      </c>
      <c r="I392" s="101">
        <v>603203.26908558607</v>
      </c>
    </row>
    <row r="393" spans="1:9" s="67" customFormat="1">
      <c r="A393" s="96" t="s">
        <v>343</v>
      </c>
      <c r="B393" s="97" t="s">
        <v>361</v>
      </c>
      <c r="C393" s="98">
        <v>3223656.73</v>
      </c>
      <c r="D393" s="98">
        <v>2659159.8973419601</v>
      </c>
      <c r="E393" s="98">
        <v>-564496.83265803987</v>
      </c>
      <c r="F393" s="99">
        <v>-0.17511071430302069</v>
      </c>
      <c r="G393" s="100"/>
      <c r="H393" s="98">
        <v>-1285866.6851763513</v>
      </c>
      <c r="I393" s="101">
        <v>721369.85251831124</v>
      </c>
    </row>
    <row r="394" spans="1:9" s="67" customFormat="1">
      <c r="A394" s="96" t="s">
        <v>343</v>
      </c>
      <c r="B394" s="97" t="s">
        <v>250</v>
      </c>
      <c r="C394" s="98">
        <v>1412625.49</v>
      </c>
      <c r="D394" s="98">
        <v>852776.56835974019</v>
      </c>
      <c r="E394" s="98">
        <v>-559848.9216402598</v>
      </c>
      <c r="F394" s="99">
        <v>-0.39631800898641562</v>
      </c>
      <c r="G394" s="100"/>
      <c r="H394" s="98">
        <v>-1017621.9109519667</v>
      </c>
      <c r="I394" s="101">
        <v>457772.98931170686</v>
      </c>
    </row>
    <row r="395" spans="1:9" s="67" customFormat="1">
      <c r="A395" s="96" t="s">
        <v>343</v>
      </c>
      <c r="B395" s="97" t="s">
        <v>357</v>
      </c>
      <c r="C395" s="98">
        <v>681749.14</v>
      </c>
      <c r="D395" s="98">
        <v>195928.66128622557</v>
      </c>
      <c r="E395" s="98">
        <v>-485820.47871377447</v>
      </c>
      <c r="F395" s="99">
        <v>-0.71260886183703065</v>
      </c>
      <c r="G395" s="100"/>
      <c r="H395" s="98">
        <v>-485821.01745955524</v>
      </c>
      <c r="I395" s="101">
        <v>0.53874578082468361</v>
      </c>
    </row>
    <row r="396" spans="1:9" s="67" customFormat="1">
      <c r="A396" s="96" t="s">
        <v>343</v>
      </c>
      <c r="B396" s="97" t="s">
        <v>360</v>
      </c>
      <c r="C396" s="98">
        <v>653411.12</v>
      </c>
      <c r="D396" s="98">
        <v>231597.21299547225</v>
      </c>
      <c r="E396" s="98">
        <v>-421813.90700452775</v>
      </c>
      <c r="F396" s="99">
        <v>-0.64555667036172837</v>
      </c>
      <c r="G396" s="100"/>
      <c r="H396" s="98">
        <v>-421814.26937573816</v>
      </c>
      <c r="I396" s="101">
        <v>0.36237121041631326</v>
      </c>
    </row>
    <row r="397" spans="1:9" s="67" customFormat="1">
      <c r="A397" s="96" t="s">
        <v>343</v>
      </c>
      <c r="B397" s="97" t="s">
        <v>356</v>
      </c>
      <c r="C397" s="98">
        <v>2962651.2600000002</v>
      </c>
      <c r="D397" s="98">
        <v>2649681.5257256888</v>
      </c>
      <c r="E397" s="98">
        <v>-312969.73427431146</v>
      </c>
      <c r="F397" s="99">
        <v>-0.10563839845068752</v>
      </c>
      <c r="G397" s="100"/>
      <c r="H397" s="98">
        <v>-702179.41063573153</v>
      </c>
      <c r="I397" s="101">
        <v>389209.67636142019</v>
      </c>
    </row>
    <row r="398" spans="1:9" s="67" customFormat="1">
      <c r="A398" s="96" t="s">
        <v>343</v>
      </c>
      <c r="B398" s="97" t="s">
        <v>59</v>
      </c>
      <c r="C398" s="98">
        <v>1333545.83</v>
      </c>
      <c r="D398" s="98">
        <v>1052410.6778224441</v>
      </c>
      <c r="E398" s="98">
        <v>-281135.15217755595</v>
      </c>
      <c r="F398" s="99">
        <v>-0.21081776557882223</v>
      </c>
      <c r="G398" s="100"/>
      <c r="H398" s="98">
        <v>-634588.43785478303</v>
      </c>
      <c r="I398" s="101">
        <v>353453.28567722696</v>
      </c>
    </row>
    <row r="399" spans="1:9" s="67" customFormat="1">
      <c r="A399" s="96" t="s">
        <v>343</v>
      </c>
      <c r="B399" s="97" t="s">
        <v>147</v>
      </c>
      <c r="C399" s="98">
        <v>1651849.9</v>
      </c>
      <c r="D399" s="98">
        <v>1370907.0419623465</v>
      </c>
      <c r="E399" s="98">
        <v>-280942.85803765338</v>
      </c>
      <c r="F399" s="99">
        <v>-0.17007771592179979</v>
      </c>
      <c r="G399" s="100"/>
      <c r="H399" s="98">
        <v>-626469.40368347184</v>
      </c>
      <c r="I399" s="101">
        <v>345526.54564581835</v>
      </c>
    </row>
    <row r="400" spans="1:9" s="67" customFormat="1">
      <c r="A400" s="96" t="s">
        <v>343</v>
      </c>
      <c r="B400" s="97" t="s">
        <v>358</v>
      </c>
      <c r="C400" s="98">
        <v>2317780.23</v>
      </c>
      <c r="D400" s="98">
        <v>2038728.2915039628</v>
      </c>
      <c r="E400" s="98">
        <v>-279051.93849603715</v>
      </c>
      <c r="F400" s="99">
        <v>-0.12039620274784946</v>
      </c>
      <c r="G400" s="100"/>
      <c r="H400" s="98">
        <v>-693648.77268100122</v>
      </c>
      <c r="I400" s="101">
        <v>414596.83418496419</v>
      </c>
    </row>
    <row r="401" spans="1:9" s="67" customFormat="1">
      <c r="A401" s="96" t="s">
        <v>343</v>
      </c>
      <c r="B401" s="97" t="s">
        <v>230</v>
      </c>
      <c r="C401" s="98">
        <v>1952375.8</v>
      </c>
      <c r="D401" s="98">
        <v>1742674.7837958711</v>
      </c>
      <c r="E401" s="98">
        <v>-209701.01620412897</v>
      </c>
      <c r="F401" s="99">
        <v>-0.10740812102061958</v>
      </c>
      <c r="G401" s="100"/>
      <c r="H401" s="98">
        <v>-467260.26585124619</v>
      </c>
      <c r="I401" s="101">
        <v>257559.24964711722</v>
      </c>
    </row>
    <row r="402" spans="1:9" s="67" customFormat="1">
      <c r="A402" s="96" t="s">
        <v>343</v>
      </c>
      <c r="B402" s="97" t="s">
        <v>366</v>
      </c>
      <c r="C402" s="98">
        <v>757694.19</v>
      </c>
      <c r="D402" s="98">
        <v>596196.6975055912</v>
      </c>
      <c r="E402" s="98">
        <v>-161497.49249440874</v>
      </c>
      <c r="F402" s="99">
        <v>-0.21314336921919483</v>
      </c>
      <c r="G402" s="100"/>
      <c r="H402" s="98">
        <v>-370865.17966161494</v>
      </c>
      <c r="I402" s="101">
        <v>209367.6871672062</v>
      </c>
    </row>
    <row r="403" spans="1:9" s="67" customFormat="1">
      <c r="A403" s="96" t="s">
        <v>343</v>
      </c>
      <c r="B403" s="97" t="s">
        <v>137</v>
      </c>
      <c r="C403" s="98">
        <v>1329346.25</v>
      </c>
      <c r="D403" s="98">
        <v>1201602.6677811008</v>
      </c>
      <c r="E403" s="98">
        <v>-127743.58221889916</v>
      </c>
      <c r="F403" s="99">
        <v>-9.6095040866064171E-2</v>
      </c>
      <c r="G403" s="100"/>
      <c r="H403" s="98">
        <v>-326028.75186817377</v>
      </c>
      <c r="I403" s="101">
        <v>198285.16964927479</v>
      </c>
    </row>
    <row r="404" spans="1:9" s="67" customFormat="1">
      <c r="A404" s="96" t="s">
        <v>343</v>
      </c>
      <c r="B404" s="97" t="s">
        <v>345</v>
      </c>
      <c r="C404" s="98">
        <v>820946.25000000012</v>
      </c>
      <c r="D404" s="98">
        <v>706256.21740695043</v>
      </c>
      <c r="E404" s="98">
        <v>-114690.03259304969</v>
      </c>
      <c r="F404" s="99">
        <v>-0.13970467931737271</v>
      </c>
      <c r="G404" s="100"/>
      <c r="H404" s="98">
        <v>-275426.54391809762</v>
      </c>
      <c r="I404" s="101">
        <v>160736.51132504805</v>
      </c>
    </row>
    <row r="405" spans="1:9" s="67" customFormat="1">
      <c r="A405" s="96" t="s">
        <v>343</v>
      </c>
      <c r="B405" s="97" t="s">
        <v>327</v>
      </c>
      <c r="C405" s="98">
        <v>312106.11</v>
      </c>
      <c r="D405" s="98">
        <v>198881.47575930279</v>
      </c>
      <c r="E405" s="98">
        <v>-113224.6342406972</v>
      </c>
      <c r="F405" s="99">
        <v>-0.36277608996727811</v>
      </c>
      <c r="G405" s="100"/>
      <c r="H405" s="98">
        <v>-113224.31099943719</v>
      </c>
      <c r="I405" s="101">
        <v>-0.32324125999002717</v>
      </c>
    </row>
    <row r="406" spans="1:9" s="67" customFormat="1">
      <c r="A406" s="96" t="s">
        <v>343</v>
      </c>
      <c r="B406" s="97" t="s">
        <v>355</v>
      </c>
      <c r="C406" s="98">
        <v>337049.22</v>
      </c>
      <c r="D406" s="98">
        <v>227154.7397346638</v>
      </c>
      <c r="E406" s="98">
        <v>-109894.48026533617</v>
      </c>
      <c r="F406" s="99">
        <v>-0.3260487600752679</v>
      </c>
      <c r="G406" s="100"/>
      <c r="H406" s="98">
        <v>-212539.58299944425</v>
      </c>
      <c r="I406" s="101">
        <v>102645.10273410805</v>
      </c>
    </row>
    <row r="407" spans="1:9" s="67" customFormat="1">
      <c r="A407" s="96" t="s">
        <v>343</v>
      </c>
      <c r="B407" s="97" t="s">
        <v>349</v>
      </c>
      <c r="C407" s="98">
        <v>614240.40999999992</v>
      </c>
      <c r="D407" s="98">
        <v>509604.25446239987</v>
      </c>
      <c r="E407" s="98">
        <v>-104636.15553760005</v>
      </c>
      <c r="F407" s="99">
        <v>-0.17035049116615442</v>
      </c>
      <c r="G407" s="100"/>
      <c r="H407" s="98">
        <v>-259034.12304526693</v>
      </c>
      <c r="I407" s="101">
        <v>154397.96750766685</v>
      </c>
    </row>
    <row r="408" spans="1:9" s="67" customFormat="1">
      <c r="A408" s="96" t="s">
        <v>343</v>
      </c>
      <c r="B408" s="97" t="s">
        <v>362</v>
      </c>
      <c r="C408" s="98">
        <v>187768.14</v>
      </c>
      <c r="D408" s="98">
        <v>118815.5742196691</v>
      </c>
      <c r="E408" s="98">
        <v>-68952.565780330915</v>
      </c>
      <c r="F408" s="99">
        <v>-0.3672218608563248</v>
      </c>
      <c r="G408" s="100"/>
      <c r="H408" s="98">
        <v>-68952.273835349319</v>
      </c>
      <c r="I408" s="101">
        <v>-0.2919449815817643</v>
      </c>
    </row>
    <row r="409" spans="1:9" s="67" customFormat="1">
      <c r="A409" s="96" t="s">
        <v>343</v>
      </c>
      <c r="B409" s="97" t="s">
        <v>225</v>
      </c>
      <c r="C409" s="98">
        <v>750376.38000000012</v>
      </c>
      <c r="D409" s="98">
        <v>684092.93217243848</v>
      </c>
      <c r="E409" s="98">
        <v>-66283.447827561642</v>
      </c>
      <c r="F409" s="99">
        <v>-8.8333601102371623E-2</v>
      </c>
      <c r="G409" s="100"/>
      <c r="H409" s="98">
        <v>-149218.27685355631</v>
      </c>
      <c r="I409" s="101">
        <v>82934.829025994753</v>
      </c>
    </row>
    <row r="410" spans="1:9" s="67" customFormat="1">
      <c r="A410" s="96" t="s">
        <v>343</v>
      </c>
      <c r="B410" s="97" t="s">
        <v>364</v>
      </c>
      <c r="C410" s="98">
        <v>629868.1</v>
      </c>
      <c r="D410" s="98">
        <v>570370.57932244102</v>
      </c>
      <c r="E410" s="98">
        <v>-59497.520677558961</v>
      </c>
      <c r="F410" s="99">
        <v>-9.4460285697210197E-2</v>
      </c>
      <c r="G410" s="100"/>
      <c r="H410" s="98">
        <v>-134259.89448889645</v>
      </c>
      <c r="I410" s="101">
        <v>74762.373811337398</v>
      </c>
    </row>
    <row r="411" spans="1:9" s="67" customFormat="1">
      <c r="A411" s="96" t="s">
        <v>343</v>
      </c>
      <c r="B411" s="97" t="s">
        <v>365</v>
      </c>
      <c r="C411" s="98">
        <v>510372.67</v>
      </c>
      <c r="D411" s="98">
        <v>456908.15309663885</v>
      </c>
      <c r="E411" s="98">
        <v>-53464.516903361131</v>
      </c>
      <c r="F411" s="99">
        <v>-0.10475583832371184</v>
      </c>
      <c r="G411" s="100"/>
      <c r="H411" s="98">
        <v>-133422.47734979543</v>
      </c>
      <c r="I411" s="101">
        <v>79957.960446434328</v>
      </c>
    </row>
    <row r="412" spans="1:9" s="67" customFormat="1">
      <c r="A412" s="96" t="s">
        <v>343</v>
      </c>
      <c r="B412" s="97" t="s">
        <v>347</v>
      </c>
      <c r="C412" s="98">
        <v>544508.66</v>
      </c>
      <c r="D412" s="98">
        <v>505250.85455282708</v>
      </c>
      <c r="E412" s="98">
        <v>-39257.805447172956</v>
      </c>
      <c r="F412" s="99">
        <v>-7.2097669570898928E-2</v>
      </c>
      <c r="G412" s="100"/>
      <c r="H412" s="98">
        <v>-117658.81303656597</v>
      </c>
      <c r="I412" s="101">
        <v>78401.007589393063</v>
      </c>
    </row>
    <row r="413" spans="1:9" s="67" customFormat="1">
      <c r="A413" s="96" t="s">
        <v>343</v>
      </c>
      <c r="B413" s="97" t="s">
        <v>350</v>
      </c>
      <c r="C413" s="98">
        <v>1198902.8799999999</v>
      </c>
      <c r="D413" s="98">
        <v>1170688.9921763083</v>
      </c>
      <c r="E413" s="98">
        <v>-28213.887823691592</v>
      </c>
      <c r="F413" s="99">
        <v>-2.3533088704976331E-2</v>
      </c>
      <c r="G413" s="100"/>
      <c r="H413" s="98">
        <v>-84556.970299200213</v>
      </c>
      <c r="I413" s="101">
        <v>56343.082475508563</v>
      </c>
    </row>
    <row r="414" spans="1:9" s="67" customFormat="1">
      <c r="A414" s="96" t="s">
        <v>343</v>
      </c>
      <c r="B414" s="97" t="s">
        <v>359</v>
      </c>
      <c r="C414" s="98">
        <v>276691.5</v>
      </c>
      <c r="D414" s="98">
        <v>251370.17862761265</v>
      </c>
      <c r="E414" s="98">
        <v>-25321.321372387349</v>
      </c>
      <c r="F414" s="99">
        <v>-9.1514634068583053E-2</v>
      </c>
      <c r="G414" s="100"/>
      <c r="H414" s="98">
        <v>-75889.452918298397</v>
      </c>
      <c r="I414" s="101">
        <v>50568.131545911048</v>
      </c>
    </row>
    <row r="415" spans="1:9" s="67" customFormat="1">
      <c r="A415" s="96" t="s">
        <v>343</v>
      </c>
      <c r="B415" s="97" t="s">
        <v>367</v>
      </c>
      <c r="C415" s="98">
        <v>180998.37</v>
      </c>
      <c r="D415" s="98">
        <v>157137.14200237059</v>
      </c>
      <c r="E415" s="98">
        <v>-23861.227997629408</v>
      </c>
      <c r="F415" s="99">
        <v>-0.13183117614611342</v>
      </c>
      <c r="G415" s="100"/>
      <c r="H415" s="98">
        <v>-71514.860982866114</v>
      </c>
      <c r="I415" s="101">
        <v>47653.632985236705</v>
      </c>
    </row>
    <row r="416" spans="1:9" s="67" customFormat="1">
      <c r="A416" s="96" t="s">
        <v>343</v>
      </c>
      <c r="B416" s="97" t="s">
        <v>352</v>
      </c>
      <c r="C416" s="98">
        <v>990351.22</v>
      </c>
      <c r="D416" s="98">
        <v>978853.12424593454</v>
      </c>
      <c r="E416" s="98">
        <v>-11498.095754065434</v>
      </c>
      <c r="F416" s="99">
        <v>-1.1610119240389722E-2</v>
      </c>
      <c r="G416" s="100"/>
      <c r="H416" s="98">
        <v>-34458.386550878218</v>
      </c>
      <c r="I416" s="101">
        <v>22960.29079681274</v>
      </c>
    </row>
    <row r="417" spans="1:9" s="67" customFormat="1">
      <c r="A417" s="96" t="s">
        <v>343</v>
      </c>
      <c r="B417" s="97" t="s">
        <v>348</v>
      </c>
      <c r="C417" s="98">
        <v>369241.88</v>
      </c>
      <c r="D417" s="98">
        <v>361083.73882272828</v>
      </c>
      <c r="E417" s="98">
        <v>-8158.1411772717256</v>
      </c>
      <c r="F417" s="99">
        <v>-2.2094300834108325E-2</v>
      </c>
      <c r="G417" s="100"/>
      <c r="H417" s="98">
        <v>-24451.590062643711</v>
      </c>
      <c r="I417" s="101">
        <v>16293.448885371967</v>
      </c>
    </row>
    <row r="418" spans="1:9" s="67" customFormat="1">
      <c r="A418" s="96" t="s">
        <v>343</v>
      </c>
      <c r="B418" s="97" t="s">
        <v>353</v>
      </c>
      <c r="C418" s="98">
        <v>70614.570000000007</v>
      </c>
      <c r="D418" s="98">
        <v>65705.921432378018</v>
      </c>
      <c r="E418" s="98">
        <v>-4908.6485676219891</v>
      </c>
      <c r="F418" s="99">
        <v>-6.9513254383932216E-2</v>
      </c>
      <c r="G418" s="100"/>
      <c r="H418" s="98">
        <v>-14712.395888523342</v>
      </c>
      <c r="I418" s="101">
        <v>9803.7473209013551</v>
      </c>
    </row>
    <row r="419" spans="1:9" s="67" customFormat="1">
      <c r="A419" s="96" t="s">
        <v>343</v>
      </c>
      <c r="B419" s="97" t="s">
        <v>346</v>
      </c>
      <c r="C419" s="98">
        <v>887959.38</v>
      </c>
      <c r="D419" s="98">
        <v>887172.59496487968</v>
      </c>
      <c r="E419" s="98">
        <v>-786.7850351203233</v>
      </c>
      <c r="F419" s="99">
        <v>-8.8605971493912626E-4</v>
      </c>
      <c r="G419" s="100"/>
      <c r="H419" s="98">
        <v>-2359.2132815286313</v>
      </c>
      <c r="I419" s="101">
        <v>1572.4282464083517</v>
      </c>
    </row>
    <row r="420" spans="1:9" s="67" customFormat="1">
      <c r="A420" s="96" t="s">
        <v>343</v>
      </c>
      <c r="B420" s="97" t="s">
        <v>88</v>
      </c>
      <c r="C420" s="98">
        <v>438813.68</v>
      </c>
      <c r="D420" s="98">
        <v>441002.76638959639</v>
      </c>
      <c r="E420" s="98">
        <v>2189.0863895963994</v>
      </c>
      <c r="F420" s="99">
        <v>4.988646638355485E-3</v>
      </c>
      <c r="G420" s="100"/>
      <c r="H420" s="98">
        <v>6559.9993266788515</v>
      </c>
      <c r="I420" s="101">
        <v>-4370.9129370824667</v>
      </c>
    </row>
    <row r="421" spans="1:9">
      <c r="A421" s="91" t="s">
        <v>368</v>
      </c>
      <c r="B421" s="72" t="s">
        <v>205</v>
      </c>
      <c r="C421" s="78">
        <v>33662.25</v>
      </c>
      <c r="D421" s="78">
        <v>27657.579632710167</v>
      </c>
      <c r="E421" s="78">
        <v>-6004.6703672898329</v>
      </c>
      <c r="F421" s="84">
        <v>-0.17837994689273096</v>
      </c>
      <c r="G421" s="74"/>
      <c r="H421" s="78">
        <v>-6004.0766070687359</v>
      </c>
      <c r="I421" s="82">
        <v>-0.59376022109790938</v>
      </c>
    </row>
    <row r="422" spans="1:9">
      <c r="A422" s="91" t="s">
        <v>368</v>
      </c>
      <c r="B422" s="72" t="s">
        <v>369</v>
      </c>
      <c r="C422" s="78">
        <v>377901.39999999997</v>
      </c>
      <c r="D422" s="78">
        <v>346711.31103231083</v>
      </c>
      <c r="E422" s="78">
        <v>-31190.088967689138</v>
      </c>
      <c r="F422" s="84">
        <v>-8.2534991846257094E-2</v>
      </c>
      <c r="G422" s="74"/>
      <c r="H422" s="78">
        <v>-62318.378071672691</v>
      </c>
      <c r="I422" s="82">
        <v>31128.289103983494</v>
      </c>
    </row>
    <row r="423" spans="1:9">
      <c r="A423" s="91" t="s">
        <v>368</v>
      </c>
      <c r="B423" s="72" t="s">
        <v>370</v>
      </c>
      <c r="C423" s="78">
        <v>191204.09</v>
      </c>
      <c r="D423" s="78">
        <v>158739.92817124908</v>
      </c>
      <c r="E423" s="78">
        <v>-32464.161828750919</v>
      </c>
      <c r="F423" s="84">
        <v>-0.16978800939222022</v>
      </c>
      <c r="G423" s="74"/>
      <c r="H423" s="78">
        <v>-44145.613053304522</v>
      </c>
      <c r="I423" s="82">
        <v>11681.451224553603</v>
      </c>
    </row>
    <row r="424" spans="1:9">
      <c r="A424" s="91" t="s">
        <v>368</v>
      </c>
      <c r="B424" s="72" t="s">
        <v>371</v>
      </c>
      <c r="C424" s="78">
        <v>221820.49</v>
      </c>
      <c r="D424" s="78">
        <v>218581.9468961893</v>
      </c>
      <c r="E424" s="78">
        <v>-3238.5431038106908</v>
      </c>
      <c r="F424" s="84">
        <v>-1.4599837480345891E-2</v>
      </c>
      <c r="G424" s="74"/>
      <c r="H424" s="78">
        <v>-4535.7905027484358</v>
      </c>
      <c r="I424" s="82">
        <v>1297.2473989377322</v>
      </c>
    </row>
    <row r="425" spans="1:9">
      <c r="A425" s="91" t="s">
        <v>368</v>
      </c>
      <c r="B425" s="72" t="s">
        <v>372</v>
      </c>
      <c r="C425" s="78">
        <v>167277.37</v>
      </c>
      <c r="D425" s="78">
        <v>126801.58746085438</v>
      </c>
      <c r="E425" s="78">
        <v>-40475.782539145614</v>
      </c>
      <c r="F425" s="84">
        <v>-0.24196807098979148</v>
      </c>
      <c r="G425" s="74"/>
      <c r="H425" s="78">
        <v>-54393.491765205617</v>
      </c>
      <c r="I425" s="82">
        <v>13917.709226060004</v>
      </c>
    </row>
    <row r="426" spans="1:9">
      <c r="A426" s="91" t="s">
        <v>97</v>
      </c>
      <c r="B426" s="72" t="s">
        <v>213</v>
      </c>
      <c r="C426" s="78">
        <v>3451130.71</v>
      </c>
      <c r="D426" s="78">
        <v>3335420.2795951976</v>
      </c>
      <c r="E426" s="78">
        <v>-115710.43040480232</v>
      </c>
      <c r="F426" s="84">
        <v>-3.3528266567684512E-2</v>
      </c>
      <c r="G426" s="74"/>
      <c r="H426" s="78">
        <v>-231192.02936347757</v>
      </c>
      <c r="I426" s="82">
        <v>115481.59895867528</v>
      </c>
    </row>
    <row r="427" spans="1:9">
      <c r="A427" s="91" t="s">
        <v>97</v>
      </c>
      <c r="B427" s="72" t="s">
        <v>126</v>
      </c>
      <c r="C427" s="78">
        <v>666330.72</v>
      </c>
      <c r="D427" s="78">
        <v>652498.35082515643</v>
      </c>
      <c r="E427" s="78">
        <v>-13832.369174843538</v>
      </c>
      <c r="F427" s="84">
        <v>-2.0759014644925178E-2</v>
      </c>
      <c r="G427" s="74"/>
      <c r="H427" s="78">
        <v>-27379.586072036451</v>
      </c>
      <c r="I427" s="82">
        <v>13547.216897192877</v>
      </c>
    </row>
    <row r="428" spans="1:9">
      <c r="A428" s="91" t="s">
        <v>97</v>
      </c>
      <c r="B428" s="72" t="s">
        <v>373</v>
      </c>
      <c r="C428" s="78">
        <v>2930468.47</v>
      </c>
      <c r="D428" s="78">
        <v>2955241.1258133645</v>
      </c>
      <c r="E428" s="78">
        <v>24772.655813364312</v>
      </c>
      <c r="F428" s="84">
        <v>8.4534797309606651E-3</v>
      </c>
      <c r="G428" s="74"/>
      <c r="H428" s="78">
        <v>49496.198545996842</v>
      </c>
      <c r="I428" s="82">
        <v>-24723.542732632253</v>
      </c>
    </row>
    <row r="429" spans="1:9">
      <c r="A429" s="91" t="s">
        <v>97</v>
      </c>
      <c r="B429" s="72" t="s">
        <v>374</v>
      </c>
      <c r="C429" s="78">
        <v>174385.87</v>
      </c>
      <c r="D429" s="78">
        <v>165297.18709272676</v>
      </c>
      <c r="E429" s="78">
        <v>-9088.6829072732362</v>
      </c>
      <c r="F429" s="84">
        <v>-5.2118230148309817E-2</v>
      </c>
      <c r="G429" s="74"/>
      <c r="H429" s="78">
        <v>-9088.6440734032585</v>
      </c>
      <c r="I429" s="82">
        <v>-3.8833869999507442E-2</v>
      </c>
    </row>
    <row r="430" spans="1:9">
      <c r="A430" s="91" t="s">
        <v>97</v>
      </c>
      <c r="B430" s="72" t="s">
        <v>375</v>
      </c>
      <c r="C430" s="78">
        <v>435373.08</v>
      </c>
      <c r="D430" s="78">
        <v>338761.02899177605</v>
      </c>
      <c r="E430" s="78">
        <v>-96612.051008223963</v>
      </c>
      <c r="F430" s="84">
        <v>-0.2219063498556777</v>
      </c>
      <c r="G430" s="74"/>
      <c r="H430" s="78">
        <v>-96612.097877523964</v>
      </c>
      <c r="I430" s="82">
        <v>4.6869300014805049E-2</v>
      </c>
    </row>
    <row r="431" spans="1:9">
      <c r="A431" s="91" t="s">
        <v>97</v>
      </c>
      <c r="B431" s="72" t="s">
        <v>85</v>
      </c>
      <c r="C431" s="78">
        <v>1805464.6600000001</v>
      </c>
      <c r="D431" s="78">
        <v>1662253.2759090478</v>
      </c>
      <c r="E431" s="78">
        <v>-143211.38409095234</v>
      </c>
      <c r="F431" s="84">
        <v>-7.9321067459139485E-2</v>
      </c>
      <c r="G431" s="74"/>
      <c r="H431" s="78">
        <v>-143211.70188655221</v>
      </c>
      <c r="I431" s="82">
        <v>0.31779560004360974</v>
      </c>
    </row>
    <row r="432" spans="1:9">
      <c r="A432" s="91" t="s">
        <v>97</v>
      </c>
      <c r="B432" s="72" t="s">
        <v>376</v>
      </c>
      <c r="C432" s="78">
        <v>1087426.52</v>
      </c>
      <c r="D432" s="78">
        <v>953844.06539275846</v>
      </c>
      <c r="E432" s="78">
        <v>-133582.45460724155</v>
      </c>
      <c r="F432" s="84">
        <v>-0.12284274123390107</v>
      </c>
      <c r="G432" s="74"/>
      <c r="H432" s="78">
        <v>-133582.16734624156</v>
      </c>
      <c r="I432" s="82">
        <v>-0.28726100001949817</v>
      </c>
    </row>
    <row r="433" spans="1:9">
      <c r="A433" s="91" t="s">
        <v>97</v>
      </c>
      <c r="B433" s="72" t="s">
        <v>312</v>
      </c>
      <c r="C433" s="78">
        <v>893359.02</v>
      </c>
      <c r="D433" s="78">
        <v>832385.50829319924</v>
      </c>
      <c r="E433" s="78">
        <v>-60973.511706800782</v>
      </c>
      <c r="F433" s="84">
        <v>-6.8251968516309131E-2</v>
      </c>
      <c r="G433" s="74"/>
      <c r="H433" s="78">
        <v>-60973.456317300763</v>
      </c>
      <c r="I433" s="82">
        <v>-5.5389499990269542E-2</v>
      </c>
    </row>
    <row r="434" spans="1:9">
      <c r="A434" s="91" t="s">
        <v>97</v>
      </c>
      <c r="B434" s="72" t="s">
        <v>377</v>
      </c>
      <c r="C434" s="78">
        <v>2351975.94</v>
      </c>
      <c r="D434" s="78">
        <v>2143238.2232458983</v>
      </c>
      <c r="E434" s="78">
        <v>-208737.71675410168</v>
      </c>
      <c r="F434" s="84">
        <v>-8.8749937107818241E-2</v>
      </c>
      <c r="G434" s="74"/>
      <c r="H434" s="78">
        <v>-360226.63704064611</v>
      </c>
      <c r="I434" s="82">
        <v>151488.9202865446</v>
      </c>
    </row>
    <row r="435" spans="1:9">
      <c r="A435" s="91" t="s">
        <v>97</v>
      </c>
      <c r="B435" s="72" t="s">
        <v>142</v>
      </c>
      <c r="C435" s="78">
        <v>988641.82000000007</v>
      </c>
      <c r="D435" s="78">
        <v>770916.39847016556</v>
      </c>
      <c r="E435" s="78">
        <v>-217725.42152983451</v>
      </c>
      <c r="F435" s="84">
        <v>-0.22022679713248877</v>
      </c>
      <c r="G435" s="74"/>
      <c r="H435" s="78">
        <v>-279510.89323930361</v>
      </c>
      <c r="I435" s="82">
        <v>61785.471709469217</v>
      </c>
    </row>
    <row r="436" spans="1:9">
      <c r="A436" s="91" t="s">
        <v>97</v>
      </c>
      <c r="B436" s="72" t="s">
        <v>378</v>
      </c>
      <c r="C436" s="78">
        <v>4972730.1099999994</v>
      </c>
      <c r="D436" s="78">
        <v>3207891.9919157638</v>
      </c>
      <c r="E436" s="78">
        <v>-1764838.1180842356</v>
      </c>
      <c r="F436" s="84">
        <v>-0.35490325817908419</v>
      </c>
      <c r="G436" s="74"/>
      <c r="H436" s="78">
        <v>-1937292.1553641702</v>
      </c>
      <c r="I436" s="82">
        <v>172454.03727993369</v>
      </c>
    </row>
    <row r="437" spans="1:9">
      <c r="A437" s="91" t="s">
        <v>97</v>
      </c>
      <c r="B437" s="72" t="s">
        <v>379</v>
      </c>
      <c r="C437" s="78">
        <v>3360490.48</v>
      </c>
      <c r="D437" s="78">
        <v>3330716.3748653135</v>
      </c>
      <c r="E437" s="78">
        <v>-29774.105134686455</v>
      </c>
      <c r="F437" s="84">
        <v>-8.8600474579194326E-3</v>
      </c>
      <c r="G437" s="74"/>
      <c r="H437" s="78">
        <v>-56540.469174976504</v>
      </c>
      <c r="I437" s="82">
        <v>26766.364040290006</v>
      </c>
    </row>
    <row r="438" spans="1:9">
      <c r="A438" s="91" t="s">
        <v>97</v>
      </c>
      <c r="B438" s="72" t="s">
        <v>380</v>
      </c>
      <c r="C438" s="78">
        <v>1565395.79</v>
      </c>
      <c r="D438" s="78">
        <v>1215930.0258432806</v>
      </c>
      <c r="E438" s="78">
        <v>-349465.76415671944</v>
      </c>
      <c r="F438" s="84">
        <v>-0.22324434905802285</v>
      </c>
      <c r="G438" s="74"/>
      <c r="H438" s="78">
        <v>-349465.55498871946</v>
      </c>
      <c r="I438" s="82">
        <v>-0.20916799991391599</v>
      </c>
    </row>
    <row r="439" spans="1:9">
      <c r="A439" s="91" t="s">
        <v>97</v>
      </c>
      <c r="B439" s="72" t="s">
        <v>381</v>
      </c>
      <c r="C439" s="78">
        <v>128789.16</v>
      </c>
      <c r="D439" s="78">
        <v>124442.75625675652</v>
      </c>
      <c r="E439" s="78">
        <v>-4346.4037432434852</v>
      </c>
      <c r="F439" s="84">
        <v>-3.3748210977099978E-2</v>
      </c>
      <c r="G439" s="74"/>
      <c r="H439" s="78">
        <v>-8685.9310878707365</v>
      </c>
      <c r="I439" s="82">
        <v>4339.5273446272622</v>
      </c>
    </row>
    <row r="440" spans="1:9">
      <c r="A440" s="91" t="s">
        <v>382</v>
      </c>
      <c r="B440" s="72" t="s">
        <v>383</v>
      </c>
      <c r="C440" s="78">
        <v>106230.49</v>
      </c>
      <c r="D440" s="78">
        <v>133396.68532478297</v>
      </c>
      <c r="E440" s="78">
        <v>27166.195324782966</v>
      </c>
      <c r="F440" s="84">
        <v>0.25572879617502436</v>
      </c>
      <c r="G440" s="74"/>
      <c r="H440" s="78">
        <v>30540.491323950569</v>
      </c>
      <c r="I440" s="82">
        <v>-3374.2959991675998</v>
      </c>
    </row>
    <row r="441" spans="1:9">
      <c r="A441" s="91" t="s">
        <v>382</v>
      </c>
      <c r="B441" s="72" t="s">
        <v>384</v>
      </c>
      <c r="C441" s="78">
        <v>561620.01</v>
      </c>
      <c r="D441" s="78">
        <v>548531.72191221348</v>
      </c>
      <c r="E441" s="78">
        <v>-13088.288087786525</v>
      </c>
      <c r="F441" s="84">
        <v>-2.3304525933444793E-2</v>
      </c>
      <c r="G441" s="74"/>
      <c r="H441" s="78">
        <v>-13088.633783537953</v>
      </c>
      <c r="I441" s="82">
        <v>0.34569575142813846</v>
      </c>
    </row>
    <row r="442" spans="1:9">
      <c r="A442" s="91" t="s">
        <v>382</v>
      </c>
      <c r="B442" s="72" t="s">
        <v>385</v>
      </c>
      <c r="C442" s="78">
        <v>335961.78</v>
      </c>
      <c r="D442" s="78">
        <v>370725.86279391276</v>
      </c>
      <c r="E442" s="78">
        <v>34764.082793912734</v>
      </c>
      <c r="F442" s="84">
        <v>0.10347630255415581</v>
      </c>
      <c r="G442" s="74"/>
      <c r="H442" s="78">
        <v>69459.730122745066</v>
      </c>
      <c r="I442" s="82">
        <v>-34695.647328832274</v>
      </c>
    </row>
    <row r="443" spans="1:9">
      <c r="A443" s="91" t="s">
        <v>386</v>
      </c>
      <c r="B443" s="72" t="s">
        <v>387</v>
      </c>
      <c r="C443" s="78">
        <v>258974.69</v>
      </c>
      <c r="D443" s="78">
        <v>232389.90363524109</v>
      </c>
      <c r="E443" s="78">
        <v>-26584.786364758911</v>
      </c>
      <c r="F443" s="84">
        <v>-0.10265399435272579</v>
      </c>
      <c r="G443" s="74"/>
      <c r="H443" s="78">
        <v>-53119.009952024498</v>
      </c>
      <c r="I443" s="82">
        <v>26534.223587265587</v>
      </c>
    </row>
    <row r="444" spans="1:9">
      <c r="A444" s="91" t="s">
        <v>386</v>
      </c>
      <c r="B444" s="72" t="s">
        <v>388</v>
      </c>
      <c r="C444" s="78">
        <v>3640689.97</v>
      </c>
      <c r="D444" s="78">
        <v>784007.32750057534</v>
      </c>
      <c r="E444" s="78">
        <v>-2856682.642499425</v>
      </c>
      <c r="F444" s="84">
        <v>-0.78465419083719035</v>
      </c>
      <c r="G444" s="74"/>
      <c r="H444" s="78">
        <v>-2856682.9094760446</v>
      </c>
      <c r="I444" s="82">
        <v>0.26697661995422095</v>
      </c>
    </row>
    <row r="445" spans="1:9">
      <c r="A445" s="91" t="s">
        <v>386</v>
      </c>
      <c r="B445" s="72" t="s">
        <v>389</v>
      </c>
      <c r="C445" s="78">
        <v>2977069.6</v>
      </c>
      <c r="D445" s="78">
        <v>2955709.8492712881</v>
      </c>
      <c r="E445" s="78">
        <v>-21359.750728711952</v>
      </c>
      <c r="F445" s="84">
        <v>-7.1747569249680796E-3</v>
      </c>
      <c r="G445" s="74"/>
      <c r="H445" s="78">
        <v>-42677.237337905426</v>
      </c>
      <c r="I445" s="82">
        <v>21317.486609193496</v>
      </c>
    </row>
    <row r="446" spans="1:9">
      <c r="A446" s="91" t="s">
        <v>386</v>
      </c>
      <c r="B446" s="72" t="s">
        <v>390</v>
      </c>
      <c r="C446" s="78">
        <v>2226585.58</v>
      </c>
      <c r="D446" s="78">
        <v>1951845.2735385832</v>
      </c>
      <c r="E446" s="78">
        <v>-274740.30646141688</v>
      </c>
      <c r="F446" s="84">
        <v>-0.12339085859947807</v>
      </c>
      <c r="G446" s="74"/>
      <c r="H446" s="78">
        <v>-471746.54834966705</v>
      </c>
      <c r="I446" s="82">
        <v>197006.24188825022</v>
      </c>
    </row>
    <row r="447" spans="1:9">
      <c r="A447" s="91" t="s">
        <v>386</v>
      </c>
      <c r="B447" s="72" t="s">
        <v>391</v>
      </c>
      <c r="C447" s="78">
        <v>197355.84999999998</v>
      </c>
      <c r="D447" s="78">
        <v>170742.99082105784</v>
      </c>
      <c r="E447" s="78">
        <v>-26612.859178942133</v>
      </c>
      <c r="F447" s="84">
        <v>-0.13484707536636048</v>
      </c>
      <c r="G447" s="74"/>
      <c r="H447" s="78">
        <v>-53171.791130135112</v>
      </c>
      <c r="I447" s="82">
        <v>26558.931951192964</v>
      </c>
    </row>
    <row r="448" spans="1:9">
      <c r="A448" s="91" t="s">
        <v>386</v>
      </c>
      <c r="B448" s="72" t="s">
        <v>392</v>
      </c>
      <c r="C448" s="78">
        <v>3313551.99</v>
      </c>
      <c r="D448" s="78">
        <v>3279847.6454695673</v>
      </c>
      <c r="E448" s="78">
        <v>-33704.344530432951</v>
      </c>
      <c r="F448" s="84">
        <v>-1.0171666125097662E-2</v>
      </c>
      <c r="G448" s="74"/>
      <c r="H448" s="78">
        <v>-67341.336546231905</v>
      </c>
      <c r="I448" s="82">
        <v>33636.992015799042</v>
      </c>
    </row>
    <row r="449" spans="1:9">
      <c r="A449" s="91" t="s">
        <v>386</v>
      </c>
      <c r="B449" s="72" t="s">
        <v>259</v>
      </c>
      <c r="C449" s="78">
        <v>2714601.28</v>
      </c>
      <c r="D449" s="78">
        <v>2262531.0311898119</v>
      </c>
      <c r="E449" s="78">
        <v>-452070.24881018791</v>
      </c>
      <c r="F449" s="84">
        <v>-0.16653283564729918</v>
      </c>
      <c r="G449" s="74"/>
      <c r="H449" s="78">
        <v>-832431.20090723294</v>
      </c>
      <c r="I449" s="82">
        <v>380360.95209704479</v>
      </c>
    </row>
    <row r="450" spans="1:9">
      <c r="A450" s="91" t="s">
        <v>386</v>
      </c>
      <c r="B450" s="72" t="s">
        <v>393</v>
      </c>
      <c r="C450" s="78">
        <v>808225.89</v>
      </c>
      <c r="D450" s="78">
        <v>772756.03233256075</v>
      </c>
      <c r="E450" s="78">
        <v>-35469.857667439268</v>
      </c>
      <c r="F450" s="84">
        <v>-4.3886069607890522E-2</v>
      </c>
      <c r="G450" s="74"/>
      <c r="H450" s="78">
        <v>-70868.280074707145</v>
      </c>
      <c r="I450" s="82">
        <v>35398.422407267848</v>
      </c>
    </row>
    <row r="451" spans="1:9">
      <c r="A451" s="91" t="s">
        <v>386</v>
      </c>
      <c r="B451" s="72" t="s">
        <v>312</v>
      </c>
      <c r="C451" s="78">
        <v>1948142.6</v>
      </c>
      <c r="D451" s="78">
        <v>1748594.7145419067</v>
      </c>
      <c r="E451" s="78">
        <v>-199547.88545809337</v>
      </c>
      <c r="F451" s="84">
        <v>-0.10242981466453911</v>
      </c>
      <c r="G451" s="74"/>
      <c r="H451" s="78">
        <v>-365114.91659566213</v>
      </c>
      <c r="I451" s="82">
        <v>165567.03113756888</v>
      </c>
    </row>
    <row r="452" spans="1:9">
      <c r="A452" s="91" t="s">
        <v>386</v>
      </c>
      <c r="B452" s="72" t="s">
        <v>394</v>
      </c>
      <c r="C452" s="78">
        <v>93785.16</v>
      </c>
      <c r="D452" s="78">
        <v>91067.506670587711</v>
      </c>
      <c r="E452" s="78">
        <v>-2717.6533294122928</v>
      </c>
      <c r="F452" s="84">
        <v>-2.8977434483369147E-2</v>
      </c>
      <c r="G452" s="74"/>
      <c r="H452" s="78">
        <v>-5429.4138339222009</v>
      </c>
      <c r="I452" s="82">
        <v>2711.760504509919</v>
      </c>
    </row>
    <row r="453" spans="1:9">
      <c r="A453" s="91" t="s">
        <v>386</v>
      </c>
      <c r="B453" s="72" t="s">
        <v>395</v>
      </c>
      <c r="C453" s="78">
        <v>1182527.75</v>
      </c>
      <c r="D453" s="78">
        <v>983228.91032078501</v>
      </c>
      <c r="E453" s="78">
        <v>-199298.83967921499</v>
      </c>
      <c r="F453" s="84">
        <v>-0.16853628989189892</v>
      </c>
      <c r="G453" s="74"/>
      <c r="H453" s="78">
        <v>-352623.33731158194</v>
      </c>
      <c r="I453" s="82">
        <v>153324.49763236695</v>
      </c>
    </row>
    <row r="454" spans="1:9">
      <c r="A454" s="91" t="s">
        <v>386</v>
      </c>
      <c r="B454" s="72" t="s">
        <v>396</v>
      </c>
      <c r="C454" s="78">
        <v>318757.13</v>
      </c>
      <c r="D454" s="78">
        <v>243369.87403939621</v>
      </c>
      <c r="E454" s="78">
        <v>-75387.255960603798</v>
      </c>
      <c r="F454" s="84">
        <v>-0.23650374804354587</v>
      </c>
      <c r="G454" s="74"/>
      <c r="H454" s="78">
        <v>-138487.50748438691</v>
      </c>
      <c r="I454" s="82">
        <v>63100.25152378311</v>
      </c>
    </row>
    <row r="455" spans="1:9">
      <c r="A455" s="91" t="s">
        <v>386</v>
      </c>
      <c r="B455" s="72" t="s">
        <v>397</v>
      </c>
      <c r="C455" s="78">
        <v>3469430.98</v>
      </c>
      <c r="D455" s="78">
        <v>3139810.0054916809</v>
      </c>
      <c r="E455" s="78">
        <v>-329620.97450831905</v>
      </c>
      <c r="F455" s="84">
        <v>-9.5007214845449689E-2</v>
      </c>
      <c r="G455" s="74"/>
      <c r="H455" s="78">
        <v>-604089.65144001925</v>
      </c>
      <c r="I455" s="82">
        <v>274468.6769317002</v>
      </c>
    </row>
    <row r="456" spans="1:9">
      <c r="A456" s="91" t="s">
        <v>386</v>
      </c>
      <c r="B456" s="72" t="s">
        <v>398</v>
      </c>
      <c r="C456" s="78">
        <v>3768322.92</v>
      </c>
      <c r="D456" s="78">
        <v>2812696.3028809563</v>
      </c>
      <c r="E456" s="78">
        <v>-955626.6171190436</v>
      </c>
      <c r="F456" s="84">
        <v>-0.25359467259218954</v>
      </c>
      <c r="G456" s="74"/>
      <c r="H456" s="78">
        <v>-1754468.5909682449</v>
      </c>
      <c r="I456" s="82">
        <v>798841.97384920157</v>
      </c>
    </row>
    <row r="457" spans="1:9">
      <c r="A457" s="91" t="s">
        <v>386</v>
      </c>
      <c r="B457" s="72" t="s">
        <v>399</v>
      </c>
      <c r="C457" s="78">
        <v>2614415.8200000003</v>
      </c>
      <c r="D457" s="78">
        <v>2412382.5209328849</v>
      </c>
      <c r="E457" s="78">
        <v>-202033.29906711541</v>
      </c>
      <c r="F457" s="84">
        <v>-7.7276651067355998E-2</v>
      </c>
      <c r="G457" s="74"/>
      <c r="H457" s="78">
        <v>-344725.57070974051</v>
      </c>
      <c r="I457" s="82">
        <v>142692.27164262533</v>
      </c>
    </row>
    <row r="458" spans="1:9">
      <c r="A458" s="91" t="s">
        <v>386</v>
      </c>
      <c r="B458" s="72" t="s">
        <v>155</v>
      </c>
      <c r="C458" s="78">
        <v>1130927.71</v>
      </c>
      <c r="D458" s="78">
        <v>936817.36220718978</v>
      </c>
      <c r="E458" s="78">
        <v>-194110.34779281018</v>
      </c>
      <c r="F458" s="84">
        <v>-0.17163815695417897</v>
      </c>
      <c r="G458" s="74"/>
      <c r="H458" s="78">
        <v>-355835.93873036234</v>
      </c>
      <c r="I458" s="82">
        <v>161725.59093755216</v>
      </c>
    </row>
    <row r="459" spans="1:9">
      <c r="A459" s="91" t="s">
        <v>386</v>
      </c>
      <c r="B459" s="72" t="s">
        <v>400</v>
      </c>
      <c r="C459" s="78">
        <v>831927.54</v>
      </c>
      <c r="D459" s="78">
        <v>773513.79758865805</v>
      </c>
      <c r="E459" s="78">
        <v>-58413.742411341984</v>
      </c>
      <c r="F459" s="84">
        <v>-7.0214940127287989E-2</v>
      </c>
      <c r="G459" s="74"/>
      <c r="H459" s="78">
        <v>-116711.5249911253</v>
      </c>
      <c r="I459" s="82">
        <v>58297.78257978335</v>
      </c>
    </row>
    <row r="460" spans="1:9">
      <c r="A460" s="91" t="s">
        <v>386</v>
      </c>
      <c r="B460" s="72" t="s">
        <v>107</v>
      </c>
      <c r="C460" s="78">
        <v>1422385.65</v>
      </c>
      <c r="D460" s="78">
        <v>1213449.2900829336</v>
      </c>
      <c r="E460" s="78">
        <v>-208936.35991706629</v>
      </c>
      <c r="F460" s="84">
        <v>-0.14689149874161506</v>
      </c>
      <c r="G460" s="74"/>
      <c r="H460" s="78">
        <v>-359804.87608070235</v>
      </c>
      <c r="I460" s="82">
        <v>150868.516163636</v>
      </c>
    </row>
    <row r="461" spans="1:9">
      <c r="A461" s="91" t="s">
        <v>386</v>
      </c>
      <c r="B461" s="72" t="s">
        <v>401</v>
      </c>
      <c r="C461" s="78">
        <v>1938825.04</v>
      </c>
      <c r="D461" s="78">
        <v>1585397.1347603907</v>
      </c>
      <c r="E461" s="78">
        <v>-353427.9052396093</v>
      </c>
      <c r="F461" s="84">
        <v>-0.18228973628255249</v>
      </c>
      <c r="G461" s="74"/>
      <c r="H461" s="78">
        <v>-647593.31997681025</v>
      </c>
      <c r="I461" s="82">
        <v>294165.41473720083</v>
      </c>
    </row>
    <row r="462" spans="1:9">
      <c r="A462" s="91" t="s">
        <v>386</v>
      </c>
      <c r="B462" s="72" t="s">
        <v>402</v>
      </c>
      <c r="C462" s="78">
        <v>2201552.59</v>
      </c>
      <c r="D462" s="78">
        <v>1902445.9231172369</v>
      </c>
      <c r="E462" s="78">
        <v>-299106.66688276292</v>
      </c>
      <c r="F462" s="84">
        <v>-0.13586169516975424</v>
      </c>
      <c r="G462" s="74"/>
      <c r="H462" s="78">
        <v>-548395.00324023433</v>
      </c>
      <c r="I462" s="82">
        <v>249288.3363574713</v>
      </c>
    </row>
    <row r="463" spans="1:9">
      <c r="A463" s="91" t="s">
        <v>386</v>
      </c>
      <c r="B463" s="72" t="s">
        <v>403</v>
      </c>
      <c r="C463" s="78">
        <v>452804.63</v>
      </c>
      <c r="D463" s="78">
        <v>363256.51311386627</v>
      </c>
      <c r="E463" s="78">
        <v>-89548.116886133736</v>
      </c>
      <c r="F463" s="84">
        <v>-0.19776325362692015</v>
      </c>
      <c r="G463" s="74"/>
      <c r="H463" s="78">
        <v>-160750.14777410592</v>
      </c>
      <c r="I463" s="82">
        <v>71202.030887972156</v>
      </c>
    </row>
    <row r="464" spans="1:9">
      <c r="A464" s="91" t="s">
        <v>386</v>
      </c>
      <c r="B464" s="72" t="s">
        <v>404</v>
      </c>
      <c r="C464" s="78">
        <v>95741.56</v>
      </c>
      <c r="D464" s="78">
        <v>86426.734424545037</v>
      </c>
      <c r="E464" s="78">
        <v>-9314.8255754549609</v>
      </c>
      <c r="F464" s="84">
        <v>-9.7291349498117241E-2</v>
      </c>
      <c r="G464" s="74"/>
      <c r="H464" s="78">
        <v>-18611.214225353899</v>
      </c>
      <c r="I464" s="82">
        <v>9296.3886498989305</v>
      </c>
    </row>
    <row r="465" spans="1:9">
      <c r="A465" s="91" t="s">
        <v>405</v>
      </c>
      <c r="B465" s="72" t="s">
        <v>406</v>
      </c>
      <c r="C465" s="78">
        <v>22443.21</v>
      </c>
      <c r="D465" s="78">
        <v>21654.730693908234</v>
      </c>
      <c r="E465" s="78">
        <v>-788.47930609176547</v>
      </c>
      <c r="F465" s="84">
        <v>-3.5132198383910566E-2</v>
      </c>
      <c r="G465" s="74"/>
      <c r="H465" s="78">
        <v>-1576.7050099399057</v>
      </c>
      <c r="I465" s="82">
        <v>788.22570384814026</v>
      </c>
    </row>
    <row r="466" spans="1:9">
      <c r="A466" s="91" t="s">
        <v>405</v>
      </c>
      <c r="B466" s="72" t="s">
        <v>407</v>
      </c>
      <c r="C466" s="78">
        <v>11446.79</v>
      </c>
      <c r="D466" s="78">
        <v>10957.052792487892</v>
      </c>
      <c r="E466" s="78">
        <v>-489.73720751210931</v>
      </c>
      <c r="F466" s="84">
        <v>-4.2783802927467814E-2</v>
      </c>
      <c r="G466" s="74"/>
      <c r="H466" s="78">
        <v>-978.18876589340925</v>
      </c>
      <c r="I466" s="82">
        <v>488.45155838130086</v>
      </c>
    </row>
    <row r="467" spans="1:9">
      <c r="A467" s="91" t="s">
        <v>408</v>
      </c>
      <c r="B467" s="72" t="s">
        <v>409</v>
      </c>
      <c r="C467" s="78">
        <v>4909.88</v>
      </c>
      <c r="D467" s="78">
        <v>4927.8593576114527</v>
      </c>
      <c r="E467" s="78">
        <v>17.979357611452542</v>
      </c>
      <c r="F467" s="84">
        <v>3.6618731234678938E-3</v>
      </c>
      <c r="G467" s="74"/>
      <c r="H467" s="78">
        <v>35.952456684685188</v>
      </c>
      <c r="I467" s="82">
        <v>-17.973099073232333</v>
      </c>
    </row>
    <row r="468" spans="1:9">
      <c r="A468" s="91" t="s">
        <v>408</v>
      </c>
      <c r="B468" s="72" t="s">
        <v>410</v>
      </c>
      <c r="C468" s="78">
        <v>117331.6</v>
      </c>
      <c r="D468" s="78">
        <v>120387.31541612046</v>
      </c>
      <c r="E468" s="78">
        <v>3055.7154161204526</v>
      </c>
      <c r="F468" s="84">
        <v>2.6043413846912958E-2</v>
      </c>
      <c r="G468" s="74"/>
      <c r="H468" s="78">
        <v>6106.4419909067365</v>
      </c>
      <c r="I468" s="82">
        <v>-3050.7265747862839</v>
      </c>
    </row>
    <row r="469" spans="1:9">
      <c r="A469" s="91" t="s">
        <v>408</v>
      </c>
      <c r="B469" s="72" t="s">
        <v>411</v>
      </c>
      <c r="C469" s="78">
        <v>117688.94</v>
      </c>
      <c r="D469" s="78">
        <v>128078.77683507177</v>
      </c>
      <c r="E469" s="78">
        <v>10389.836835071765</v>
      </c>
      <c r="F469" s="84">
        <v>8.8282185522885706E-2</v>
      </c>
      <c r="G469" s="74"/>
      <c r="H469" s="78">
        <v>20759.474050614735</v>
      </c>
      <c r="I469" s="82">
        <v>-10369.637215542971</v>
      </c>
    </row>
    <row r="470" spans="1:9">
      <c r="A470" s="91" t="s">
        <v>408</v>
      </c>
      <c r="B470" s="72" t="s">
        <v>412</v>
      </c>
      <c r="C470" s="78">
        <v>191882.83000000002</v>
      </c>
      <c r="D470" s="78">
        <v>199799.30132324799</v>
      </c>
      <c r="E470" s="78">
        <v>7916.4713232479698</v>
      </c>
      <c r="F470" s="84">
        <v>4.1256798866516453E-2</v>
      </c>
      <c r="G470" s="74"/>
      <c r="H470" s="78">
        <v>15816.174614343225</v>
      </c>
      <c r="I470" s="82">
        <v>-7899.7032910952403</v>
      </c>
    </row>
    <row r="471" spans="1:9">
      <c r="A471" s="91" t="s">
        <v>408</v>
      </c>
      <c r="B471" s="72" t="s">
        <v>413</v>
      </c>
      <c r="C471" s="78">
        <v>208401.06</v>
      </c>
      <c r="D471" s="78">
        <v>208405.65097951354</v>
      </c>
      <c r="E471" s="78">
        <v>4.5909795135376044</v>
      </c>
      <c r="F471" s="84">
        <v>2.2029540125840072E-5</v>
      </c>
      <c r="G471" s="74"/>
      <c r="H471" s="78">
        <v>10.258482239325531</v>
      </c>
      <c r="I471" s="82">
        <v>-5.6675027257733746</v>
      </c>
    </row>
    <row r="472" spans="1:9">
      <c r="A472" s="91" t="s">
        <v>408</v>
      </c>
      <c r="B472" s="72" t="s">
        <v>414</v>
      </c>
      <c r="C472" s="78">
        <v>215179.72</v>
      </c>
      <c r="D472" s="78">
        <v>239209.06676938181</v>
      </c>
      <c r="E472" s="78">
        <v>24029.346769381809</v>
      </c>
      <c r="F472" s="84">
        <v>0.11167105696290436</v>
      </c>
      <c r="G472" s="74"/>
      <c r="H472" s="78">
        <v>48010.547660447963</v>
      </c>
      <c r="I472" s="82">
        <v>-23981.200891066168</v>
      </c>
    </row>
    <row r="473" spans="1:9">
      <c r="A473" s="91" t="s">
        <v>408</v>
      </c>
      <c r="B473" s="72" t="s">
        <v>5</v>
      </c>
      <c r="C473" s="78">
        <v>384954.11</v>
      </c>
      <c r="D473" s="78">
        <v>372931.25340497028</v>
      </c>
      <c r="E473" s="78">
        <v>-12022.856595029705</v>
      </c>
      <c r="F473" s="84">
        <v>-3.1231921630943765E-2</v>
      </c>
      <c r="G473" s="74"/>
      <c r="H473" s="78">
        <v>-24022.860195680347</v>
      </c>
      <c r="I473" s="82">
        <v>12000.003600650642</v>
      </c>
    </row>
    <row r="474" spans="1:9">
      <c r="A474" s="91" t="s">
        <v>408</v>
      </c>
      <c r="B474" s="72" t="s">
        <v>7</v>
      </c>
      <c r="C474" s="78">
        <v>258664.47</v>
      </c>
      <c r="D474" s="78">
        <v>258892.11884335926</v>
      </c>
      <c r="E474" s="78">
        <v>227.64884335926035</v>
      </c>
      <c r="F474" s="84">
        <v>8.8009320862374467E-4</v>
      </c>
      <c r="G474" s="74"/>
      <c r="H474" s="78">
        <v>456.29296762114973</v>
      </c>
      <c r="I474" s="82">
        <v>-228.64412426188937</v>
      </c>
    </row>
    <row r="475" spans="1:9">
      <c r="A475" s="91" t="s">
        <v>408</v>
      </c>
      <c r="B475" s="72" t="s">
        <v>415</v>
      </c>
      <c r="C475" s="78">
        <v>220535.6</v>
      </c>
      <c r="D475" s="78">
        <v>243173.13015140229</v>
      </c>
      <c r="E475" s="78">
        <v>22637.530151402287</v>
      </c>
      <c r="F475" s="84">
        <v>0.10264796319234756</v>
      </c>
      <c r="G475" s="74"/>
      <c r="H475" s="78">
        <v>45229.736045772013</v>
      </c>
      <c r="I475" s="82">
        <v>-22592.205894369719</v>
      </c>
    </row>
    <row r="476" spans="1:9">
      <c r="A476" s="91" t="s">
        <v>408</v>
      </c>
      <c r="B476" s="72" t="s">
        <v>416</v>
      </c>
      <c r="C476" s="78">
        <v>3688.3</v>
      </c>
      <c r="D476" s="78">
        <v>3862.7977968461041</v>
      </c>
      <c r="E476" s="78">
        <v>174.49779684610394</v>
      </c>
      <c r="F476" s="84">
        <v>4.7311172314102416E-2</v>
      </c>
      <c r="G476" s="74"/>
      <c r="H476" s="78">
        <v>348.83293479814779</v>
      </c>
      <c r="I476" s="82">
        <v>-174.33513795204362</v>
      </c>
    </row>
    <row r="477" spans="1:9">
      <c r="A477" s="91" t="s">
        <v>408</v>
      </c>
      <c r="B477" s="72" t="s">
        <v>38</v>
      </c>
      <c r="C477" s="78">
        <v>474310.24</v>
      </c>
      <c r="D477" s="78">
        <v>453754.81212718145</v>
      </c>
      <c r="E477" s="78">
        <v>-20555.427872818545</v>
      </c>
      <c r="F477" s="84">
        <v>-4.3337516543641451E-2</v>
      </c>
      <c r="G477" s="74"/>
      <c r="H477" s="78">
        <v>-41069.720110599708</v>
      </c>
      <c r="I477" s="82">
        <v>20514.292237781192</v>
      </c>
    </row>
    <row r="478" spans="1:9">
      <c r="A478" s="91" t="s">
        <v>408</v>
      </c>
      <c r="B478" s="72" t="s">
        <v>417</v>
      </c>
      <c r="C478" s="78">
        <v>331457.53999999998</v>
      </c>
      <c r="D478" s="78">
        <v>382121.80496146576</v>
      </c>
      <c r="E478" s="78">
        <v>50664.264961465786</v>
      </c>
      <c r="F478" s="84">
        <v>0.15285295655505615</v>
      </c>
      <c r="G478" s="74"/>
      <c r="H478" s="78">
        <v>101226.84762683214</v>
      </c>
      <c r="I478" s="82">
        <v>-50562.582665366353</v>
      </c>
    </row>
    <row r="479" spans="1:9">
      <c r="A479" s="91" t="s">
        <v>408</v>
      </c>
      <c r="B479" s="72" t="s">
        <v>418</v>
      </c>
      <c r="C479" s="78">
        <v>60714.490000000005</v>
      </c>
      <c r="D479" s="78">
        <v>67129.967682656934</v>
      </c>
      <c r="E479" s="78">
        <v>6415.4776826569287</v>
      </c>
      <c r="F479" s="84">
        <v>0.10566633570761985</v>
      </c>
      <c r="G479" s="74"/>
      <c r="H479" s="78">
        <v>12818.973577592864</v>
      </c>
      <c r="I479" s="82">
        <v>-6403.4958949359279</v>
      </c>
    </row>
    <row r="480" spans="1:9">
      <c r="A480" s="91" t="s">
        <v>408</v>
      </c>
      <c r="B480" s="72" t="s">
        <v>136</v>
      </c>
      <c r="C480" s="78">
        <v>307076.34999999998</v>
      </c>
      <c r="D480" s="78">
        <v>310726.4030207427</v>
      </c>
      <c r="E480" s="78">
        <v>3650.0530207427219</v>
      </c>
      <c r="F480" s="84">
        <v>1.1886467390740844E-2</v>
      </c>
      <c r="G480" s="74"/>
      <c r="H480" s="78">
        <v>7291.1900334757229</v>
      </c>
      <c r="I480" s="82">
        <v>-3641.1370127330592</v>
      </c>
    </row>
    <row r="481" spans="1:9">
      <c r="A481" s="91" t="s">
        <v>408</v>
      </c>
      <c r="B481" s="72" t="s">
        <v>184</v>
      </c>
      <c r="C481" s="78">
        <v>143884.26999999999</v>
      </c>
      <c r="D481" s="78">
        <v>156211.62793842168</v>
      </c>
      <c r="E481" s="78">
        <v>12327.357938421686</v>
      </c>
      <c r="F481" s="84">
        <v>8.5675508090089961E-2</v>
      </c>
      <c r="G481" s="74"/>
      <c r="H481" s="78">
        <v>24630.931387936471</v>
      </c>
      <c r="I481" s="82">
        <v>-12303.573449514777</v>
      </c>
    </row>
    <row r="482" spans="1:9">
      <c r="A482" s="91" t="s">
        <v>408</v>
      </c>
      <c r="B482" s="72" t="s">
        <v>419</v>
      </c>
      <c r="C482" s="78">
        <v>296315.59000000003</v>
      </c>
      <c r="D482" s="78">
        <v>292074.83151313569</v>
      </c>
      <c r="E482" s="78">
        <v>-4240.7584868643316</v>
      </c>
      <c r="F482" s="84">
        <v>-1.4311627973622081E-2</v>
      </c>
      <c r="G482" s="74"/>
      <c r="H482" s="78">
        <v>-8471.4111706308904</v>
      </c>
      <c r="I482" s="82">
        <v>4230.652683766617</v>
      </c>
    </row>
    <row r="483" spans="1:9">
      <c r="A483" s="91" t="s">
        <v>408</v>
      </c>
      <c r="B483" s="72" t="s">
        <v>15</v>
      </c>
      <c r="C483" s="78">
        <v>562674.19999999995</v>
      </c>
      <c r="D483" s="78">
        <v>586147.16490546078</v>
      </c>
      <c r="E483" s="78">
        <v>23472.964905460831</v>
      </c>
      <c r="F483" s="84">
        <v>4.1716796159235368E-2</v>
      </c>
      <c r="G483" s="74"/>
      <c r="H483" s="78">
        <v>46900.1956386604</v>
      </c>
      <c r="I483" s="82">
        <v>-23427.230733199685</v>
      </c>
    </row>
    <row r="484" spans="1:9">
      <c r="A484" s="91" t="s">
        <v>408</v>
      </c>
      <c r="B484" s="72" t="s">
        <v>59</v>
      </c>
      <c r="C484" s="78">
        <v>209611.11</v>
      </c>
      <c r="D484" s="78">
        <v>213419.67209377914</v>
      </c>
      <c r="E484" s="78">
        <v>3808.5620937791537</v>
      </c>
      <c r="F484" s="84">
        <v>1.8169657580550735E-2</v>
      </c>
      <c r="G484" s="74"/>
      <c r="H484" s="78">
        <v>7610.1054172985459</v>
      </c>
      <c r="I484" s="82">
        <v>-3801.5433235193923</v>
      </c>
    </row>
    <row r="485" spans="1:9">
      <c r="A485" s="91" t="s">
        <v>408</v>
      </c>
      <c r="B485" s="72" t="s">
        <v>420</v>
      </c>
      <c r="C485" s="78">
        <v>80604</v>
      </c>
      <c r="D485" s="78">
        <v>80903.181812199095</v>
      </c>
      <c r="E485" s="78">
        <v>299.18181219909457</v>
      </c>
      <c r="F485" s="84">
        <v>3.7117489479317968E-3</v>
      </c>
      <c r="G485" s="74"/>
      <c r="H485" s="78">
        <v>597.51627833169186</v>
      </c>
      <c r="I485" s="82">
        <v>-298.33446613259002</v>
      </c>
    </row>
    <row r="486" spans="1:9">
      <c r="A486" s="91" t="s">
        <v>408</v>
      </c>
      <c r="B486" s="72" t="s">
        <v>61</v>
      </c>
      <c r="C486" s="78">
        <v>174683.53999999998</v>
      </c>
      <c r="D486" s="78">
        <v>168306.79577579087</v>
      </c>
      <c r="E486" s="78">
        <v>-6376.7442242091056</v>
      </c>
      <c r="F486" s="84">
        <v>-3.6504551168410636E-2</v>
      </c>
      <c r="G486" s="74"/>
      <c r="H486" s="78">
        <v>-6376.7195704704209</v>
      </c>
      <c r="I486" s="82">
        <v>-2.4653738699271344E-2</v>
      </c>
    </row>
    <row r="487" spans="1:9">
      <c r="A487" s="91" t="s">
        <v>408</v>
      </c>
      <c r="B487" s="72" t="s">
        <v>421</v>
      </c>
      <c r="C487" s="78">
        <v>40643.06</v>
      </c>
      <c r="D487" s="78">
        <v>40549.27517126195</v>
      </c>
      <c r="E487" s="78">
        <v>-93.784828738047509</v>
      </c>
      <c r="F487" s="84">
        <v>-2.3075238118893488E-3</v>
      </c>
      <c r="G487" s="74"/>
      <c r="H487" s="78">
        <v>-94.294373881053616</v>
      </c>
      <c r="I487" s="82">
        <v>0.50954514300246956</v>
      </c>
    </row>
    <row r="488" spans="1:9">
      <c r="A488" s="91" t="s">
        <v>408</v>
      </c>
      <c r="B488" s="72" t="s">
        <v>422</v>
      </c>
      <c r="C488" s="78">
        <v>628895.61</v>
      </c>
      <c r="D488" s="78">
        <v>629789.48777835816</v>
      </c>
      <c r="E488" s="78">
        <v>893.87777835817542</v>
      </c>
      <c r="F488" s="84">
        <v>1.4213452346378685E-3</v>
      </c>
      <c r="G488" s="74"/>
      <c r="H488" s="78">
        <v>1785.6048918948582</v>
      </c>
      <c r="I488" s="82">
        <v>-891.72711353667546</v>
      </c>
    </row>
    <row r="489" spans="1:9">
      <c r="A489" s="91" t="s">
        <v>408</v>
      </c>
      <c r="B489" s="72" t="s">
        <v>423</v>
      </c>
      <c r="C489" s="78">
        <v>325190.54000000004</v>
      </c>
      <c r="D489" s="78">
        <v>341940.0140055815</v>
      </c>
      <c r="E489" s="78">
        <v>16749.474005581462</v>
      </c>
      <c r="F489" s="84">
        <v>5.1506645936199309E-2</v>
      </c>
      <c r="G489" s="74"/>
      <c r="H489" s="78">
        <v>33467.113593607966</v>
      </c>
      <c r="I489" s="82">
        <v>-16717.639588026504</v>
      </c>
    </row>
    <row r="490" spans="1:9">
      <c r="A490" s="91" t="s">
        <v>408</v>
      </c>
      <c r="B490" s="72" t="s">
        <v>424</v>
      </c>
      <c r="C490" s="78">
        <v>23579.72</v>
      </c>
      <c r="D490" s="78">
        <v>23626.639277588405</v>
      </c>
      <c r="E490" s="78">
        <v>46.919277588403929</v>
      </c>
      <c r="F490" s="84">
        <v>1.9898148743243741E-3</v>
      </c>
      <c r="G490" s="74"/>
      <c r="H490" s="78">
        <v>92.648730037235964</v>
      </c>
      <c r="I490" s="82">
        <v>-45.72945244883158</v>
      </c>
    </row>
    <row r="491" spans="1:9">
      <c r="A491" s="91" t="s">
        <v>408</v>
      </c>
      <c r="B491" s="72" t="s">
        <v>425</v>
      </c>
      <c r="C491" s="78">
        <v>152755.59</v>
      </c>
      <c r="D491" s="78">
        <v>150807.53359442306</v>
      </c>
      <c r="E491" s="78">
        <v>-1948.0564055769355</v>
      </c>
      <c r="F491" s="84">
        <v>-1.2752766727403792E-2</v>
      </c>
      <c r="G491" s="74"/>
      <c r="H491" s="78">
        <v>-3893.1039033458073</v>
      </c>
      <c r="I491" s="82">
        <v>1945.0474977688718</v>
      </c>
    </row>
    <row r="492" spans="1:9">
      <c r="A492" s="91" t="s">
        <v>426</v>
      </c>
      <c r="B492" s="72" t="s">
        <v>427</v>
      </c>
      <c r="C492" s="78">
        <v>5598.95</v>
      </c>
      <c r="D492" s="78">
        <v>5315.2014284156685</v>
      </c>
      <c r="E492" s="78">
        <v>-283.74857158433133</v>
      </c>
      <c r="F492" s="84">
        <v>-5.067889007480534E-2</v>
      </c>
      <c r="G492" s="74"/>
      <c r="H492" s="78">
        <v>-566.92553161828994</v>
      </c>
      <c r="I492" s="82">
        <v>283.17696003395849</v>
      </c>
    </row>
    <row r="493" spans="1:9">
      <c r="A493" s="91" t="s">
        <v>428</v>
      </c>
      <c r="B493" s="72" t="s">
        <v>429</v>
      </c>
      <c r="C493" s="78">
        <v>38045.14</v>
      </c>
      <c r="D493" s="78">
        <v>17793.311902011406</v>
      </c>
      <c r="E493" s="78">
        <v>-20251.828097988593</v>
      </c>
      <c r="F493" s="84">
        <v>-0.53231051582379751</v>
      </c>
      <c r="G493" s="74"/>
      <c r="H493" s="78">
        <v>-26273.378234610973</v>
      </c>
      <c r="I493" s="82">
        <v>6021.5501366223816</v>
      </c>
    </row>
    <row r="494" spans="1:9">
      <c r="A494" s="91" t="s">
        <v>428</v>
      </c>
      <c r="B494" s="72" t="s">
        <v>430</v>
      </c>
      <c r="C494" s="78">
        <v>31664.94</v>
      </c>
      <c r="D494" s="78">
        <v>23128.061093388009</v>
      </c>
      <c r="E494" s="78">
        <v>-8536.8789066119898</v>
      </c>
      <c r="F494" s="84">
        <v>-0.26960034999630478</v>
      </c>
      <c r="G494" s="74"/>
      <c r="H494" s="78">
        <v>-17058.354646834785</v>
      </c>
      <c r="I494" s="82">
        <v>8521.4757402227951</v>
      </c>
    </row>
    <row r="495" spans="1:9">
      <c r="A495" s="91" t="s">
        <v>428</v>
      </c>
      <c r="B495" s="72" t="s">
        <v>431</v>
      </c>
      <c r="C495" s="78">
        <v>50601.64</v>
      </c>
      <c r="D495" s="78">
        <v>30611.165314227092</v>
      </c>
      <c r="E495" s="78">
        <v>-19990.474685772908</v>
      </c>
      <c r="F495" s="84">
        <v>-0.39505586549710459</v>
      </c>
      <c r="G495" s="74"/>
      <c r="H495" s="78">
        <v>-34330.839329141061</v>
      </c>
      <c r="I495" s="82">
        <v>14340.36464336815</v>
      </c>
    </row>
    <row r="496" spans="1:9">
      <c r="A496" s="91" t="s">
        <v>428</v>
      </c>
      <c r="B496" s="72" t="s">
        <v>136</v>
      </c>
      <c r="C496" s="78">
        <v>3421.74</v>
      </c>
      <c r="D496" s="78">
        <v>1658.0319096174449</v>
      </c>
      <c r="E496" s="78">
        <v>-1763.7080903825549</v>
      </c>
      <c r="F496" s="84">
        <v>-0.51544187763610183</v>
      </c>
      <c r="G496" s="74"/>
      <c r="H496" s="78">
        <v>-2352.0053484180362</v>
      </c>
      <c r="I496" s="82">
        <v>588.29725803548104</v>
      </c>
    </row>
    <row r="497" spans="1:9">
      <c r="A497" s="91" t="s">
        <v>428</v>
      </c>
      <c r="B497" s="72" t="s">
        <v>14</v>
      </c>
      <c r="C497" s="78">
        <v>157674.51999999999</v>
      </c>
      <c r="D497" s="78">
        <v>160219.49779737441</v>
      </c>
      <c r="E497" s="78">
        <v>2544.9777973744203</v>
      </c>
      <c r="F497" s="84">
        <v>1.6140704264547123E-2</v>
      </c>
      <c r="G497" s="74"/>
      <c r="H497" s="78">
        <v>5084.9017788888123</v>
      </c>
      <c r="I497" s="82">
        <v>-2539.9239815144101</v>
      </c>
    </row>
    <row r="498" spans="1:9">
      <c r="A498" s="91" t="s">
        <v>428</v>
      </c>
      <c r="B498" s="72" t="s">
        <v>186</v>
      </c>
      <c r="C498" s="78">
        <v>44378.69</v>
      </c>
      <c r="D498" s="78">
        <v>30867.523131749487</v>
      </c>
      <c r="E498" s="78">
        <v>-13511.166868250515</v>
      </c>
      <c r="F498" s="84">
        <v>-0.30445168318962357</v>
      </c>
      <c r="G498" s="74"/>
      <c r="H498" s="78">
        <v>-26994.431023883808</v>
      </c>
      <c r="I498" s="82">
        <v>13483.264155633293</v>
      </c>
    </row>
    <row r="499" spans="1:9">
      <c r="A499" s="91" t="s">
        <v>428</v>
      </c>
      <c r="B499" s="72" t="s">
        <v>187</v>
      </c>
      <c r="C499" s="78">
        <v>8609.36</v>
      </c>
      <c r="D499" s="78">
        <v>2805.3035378429786</v>
      </c>
      <c r="E499" s="78">
        <v>-5804.056462157022</v>
      </c>
      <c r="F499" s="84">
        <v>-0.67415655311858502</v>
      </c>
      <c r="G499" s="74"/>
      <c r="H499" s="78">
        <v>-6483.0655141300549</v>
      </c>
      <c r="I499" s="82">
        <v>679.00905197303427</v>
      </c>
    </row>
    <row r="500" spans="1:9">
      <c r="A500" s="91" t="s">
        <v>428</v>
      </c>
      <c r="B500" s="72" t="s">
        <v>432</v>
      </c>
      <c r="C500" s="78">
        <v>2095.75</v>
      </c>
      <c r="D500" s="78">
        <v>437.36786518620409</v>
      </c>
      <c r="E500" s="78">
        <v>-1658.3821348137958</v>
      </c>
      <c r="F500" s="84">
        <v>-0.79130723359837563</v>
      </c>
      <c r="G500" s="74"/>
      <c r="H500" s="78">
        <v>-1658.164551323996</v>
      </c>
      <c r="I500" s="82">
        <v>-0.21758348979997777</v>
      </c>
    </row>
    <row r="501" spans="1:9">
      <c r="A501" s="91" t="s">
        <v>428</v>
      </c>
      <c r="B501" s="72" t="s">
        <v>16</v>
      </c>
      <c r="C501" s="78">
        <v>51608.7</v>
      </c>
      <c r="D501" s="78">
        <v>19203.973996573557</v>
      </c>
      <c r="E501" s="78">
        <v>-32404.72600342644</v>
      </c>
      <c r="F501" s="84">
        <v>-0.62789270032817024</v>
      </c>
      <c r="G501" s="74"/>
      <c r="H501" s="78">
        <v>-37650.938433050018</v>
      </c>
      <c r="I501" s="82">
        <v>5246.2124296235779</v>
      </c>
    </row>
    <row r="502" spans="1:9">
      <c r="A502" s="91" t="s">
        <v>428</v>
      </c>
      <c r="B502" s="72" t="s">
        <v>433</v>
      </c>
      <c r="C502" s="78">
        <v>22016.93</v>
      </c>
      <c r="D502" s="78">
        <v>13888.42408394409</v>
      </c>
      <c r="E502" s="78">
        <v>-8128.5059160559103</v>
      </c>
      <c r="F502" s="84">
        <v>-0.369193430512606</v>
      </c>
      <c r="G502" s="74"/>
      <c r="H502" s="78">
        <v>-14723.19451540746</v>
      </c>
      <c r="I502" s="82">
        <v>6594.6885993515498</v>
      </c>
    </row>
    <row r="503" spans="1:9">
      <c r="A503" s="91" t="s">
        <v>428</v>
      </c>
      <c r="B503" s="72" t="s">
        <v>434</v>
      </c>
      <c r="C503" s="78">
        <v>4579.43</v>
      </c>
      <c r="D503" s="78">
        <v>1169.6355688774986</v>
      </c>
      <c r="E503" s="78">
        <v>-3409.7944311225019</v>
      </c>
      <c r="F503" s="84">
        <v>-0.74458926790506719</v>
      </c>
      <c r="G503" s="74"/>
      <c r="H503" s="78">
        <v>-3410.6227902371011</v>
      </c>
      <c r="I503" s="82">
        <v>0.82835911460006173</v>
      </c>
    </row>
    <row r="504" spans="1:9">
      <c r="A504" s="91" t="s">
        <v>428</v>
      </c>
      <c r="B504" s="72" t="s">
        <v>73</v>
      </c>
      <c r="C504" s="78">
        <v>75183.48000000001</v>
      </c>
      <c r="D504" s="78">
        <v>58400.180356484372</v>
      </c>
      <c r="E504" s="78">
        <v>-16783.299643515638</v>
      </c>
      <c r="F504" s="84">
        <v>-0.22323121573403673</v>
      </c>
      <c r="G504" s="74"/>
      <c r="H504" s="78">
        <v>-33533.118495240386</v>
      </c>
      <c r="I504" s="82">
        <v>16749.818851724754</v>
      </c>
    </row>
    <row r="505" spans="1:9">
      <c r="A505" s="91" t="s">
        <v>435</v>
      </c>
      <c r="B505" s="72" t="s">
        <v>436</v>
      </c>
      <c r="C505" s="78">
        <v>856458.23999999999</v>
      </c>
      <c r="D505" s="78">
        <v>692272.56612474204</v>
      </c>
      <c r="E505" s="78">
        <v>-164185.67387525795</v>
      </c>
      <c r="F505" s="84">
        <v>-0.1917030699304825</v>
      </c>
      <c r="G505" s="74"/>
      <c r="H505" s="78">
        <v>-311337.21610044828</v>
      </c>
      <c r="I505" s="82">
        <v>147151.54222519032</v>
      </c>
    </row>
    <row r="506" spans="1:9">
      <c r="A506" s="91" t="s">
        <v>435</v>
      </c>
      <c r="B506" s="72" t="s">
        <v>437</v>
      </c>
      <c r="C506" s="78">
        <v>432867.27999999997</v>
      </c>
      <c r="D506" s="78">
        <v>387959.56443723704</v>
      </c>
      <c r="E506" s="78">
        <v>-44907.715562762925</v>
      </c>
      <c r="F506" s="84">
        <v>-0.10374476805630338</v>
      </c>
      <c r="G506" s="74"/>
      <c r="H506" s="78">
        <v>-39182.416779220512</v>
      </c>
      <c r="I506" s="82">
        <v>-5725.2987835424283</v>
      </c>
    </row>
    <row r="507" spans="1:9">
      <c r="A507" s="91" t="s">
        <v>332</v>
      </c>
      <c r="B507" s="72" t="s">
        <v>159</v>
      </c>
      <c r="C507" s="78">
        <v>2113845.13</v>
      </c>
      <c r="D507" s="78">
        <v>1844571.8836871062</v>
      </c>
      <c r="E507" s="78">
        <v>-269273.24631289369</v>
      </c>
      <c r="F507" s="84">
        <v>-0.12738551301196493</v>
      </c>
      <c r="G507" s="74"/>
      <c r="H507" s="78">
        <v>-784152.09844586765</v>
      </c>
      <c r="I507" s="82">
        <v>514878.85213297373</v>
      </c>
    </row>
    <row r="508" spans="1:9">
      <c r="A508" s="91" t="s">
        <v>332</v>
      </c>
      <c r="B508" s="72" t="s">
        <v>50</v>
      </c>
      <c r="C508" s="78">
        <v>157191.88</v>
      </c>
      <c r="D508" s="78">
        <v>110282.81945765293</v>
      </c>
      <c r="E508" s="78">
        <v>-46909.06054234707</v>
      </c>
      <c r="F508" s="84">
        <v>-0.29841910754135054</v>
      </c>
      <c r="G508" s="74"/>
      <c r="H508" s="78">
        <v>-46909.634250511066</v>
      </c>
      <c r="I508" s="82">
        <v>0.57370816399998148</v>
      </c>
    </row>
    <row r="509" spans="1:9">
      <c r="A509" s="91" t="s">
        <v>332</v>
      </c>
      <c r="B509" s="72" t="s">
        <v>438</v>
      </c>
      <c r="C509" s="78">
        <v>1698689.77</v>
      </c>
      <c r="D509" s="78">
        <v>1220425.3736482714</v>
      </c>
      <c r="E509" s="78">
        <v>-478264.39635172859</v>
      </c>
      <c r="F509" s="84">
        <v>-0.28154899428853841</v>
      </c>
      <c r="G509" s="74"/>
      <c r="H509" s="78">
        <v>-478263.5237891135</v>
      </c>
      <c r="I509" s="82">
        <v>-0.87256261496804655</v>
      </c>
    </row>
    <row r="510" spans="1:9">
      <c r="A510" s="91" t="s">
        <v>332</v>
      </c>
      <c r="B510" s="72" t="s">
        <v>384</v>
      </c>
      <c r="C510" s="78">
        <v>591756.32999999996</v>
      </c>
      <c r="D510" s="78">
        <v>497530.82008667907</v>
      </c>
      <c r="E510" s="78">
        <v>-94225.509913320886</v>
      </c>
      <c r="F510" s="84">
        <v>-0.15923025261651344</v>
      </c>
      <c r="G510" s="74"/>
      <c r="H510" s="78">
        <v>-217899.17326211731</v>
      </c>
      <c r="I510" s="82">
        <v>123673.66334879643</v>
      </c>
    </row>
    <row r="511" spans="1:9">
      <c r="A511" s="91" t="s">
        <v>332</v>
      </c>
      <c r="B511" s="72" t="s">
        <v>439</v>
      </c>
      <c r="C511" s="78">
        <v>2210220.9000000004</v>
      </c>
      <c r="D511" s="78">
        <v>1343411.1608210066</v>
      </c>
      <c r="E511" s="78">
        <v>-866809.73917899374</v>
      </c>
      <c r="F511" s="84">
        <v>-0.39218240094417423</v>
      </c>
      <c r="G511" s="74"/>
      <c r="H511" s="78">
        <v>-1748719.8292171075</v>
      </c>
      <c r="I511" s="82">
        <v>881910.09003811399</v>
      </c>
    </row>
    <row r="512" spans="1:9">
      <c r="A512" s="91" t="s">
        <v>332</v>
      </c>
      <c r="B512" s="72" t="s">
        <v>440</v>
      </c>
      <c r="C512" s="78">
        <v>2798799.16</v>
      </c>
      <c r="D512" s="78">
        <v>1132945.4492788734</v>
      </c>
      <c r="E512" s="78">
        <v>-1665853.7107211268</v>
      </c>
      <c r="F512" s="84">
        <v>-0.59520301939819309</v>
      </c>
      <c r="G512" s="74"/>
      <c r="H512" s="78">
        <v>-1665853.0540017337</v>
      </c>
      <c r="I512" s="82">
        <v>-0.6567193929804489</v>
      </c>
    </row>
    <row r="513" spans="1:9">
      <c r="A513" s="91" t="s">
        <v>332</v>
      </c>
      <c r="B513" s="72" t="s">
        <v>441</v>
      </c>
      <c r="C513" s="78">
        <v>2715487.42</v>
      </c>
      <c r="D513" s="78">
        <v>2296531.4484439129</v>
      </c>
      <c r="E513" s="78">
        <v>-418955.97155608702</v>
      </c>
      <c r="F513" s="84">
        <v>-0.1542838933704532</v>
      </c>
      <c r="G513" s="74"/>
      <c r="H513" s="78">
        <v>-1196447.2353711796</v>
      </c>
      <c r="I513" s="82">
        <v>777491.26381509216</v>
      </c>
    </row>
    <row r="514" spans="1:9">
      <c r="A514" s="91" t="s">
        <v>332</v>
      </c>
      <c r="B514" s="72" t="s">
        <v>126</v>
      </c>
      <c r="C514" s="78">
        <v>9913715.2699999996</v>
      </c>
      <c r="D514" s="78">
        <v>4113822.4395590266</v>
      </c>
      <c r="E514" s="78">
        <v>-5799892.8304409729</v>
      </c>
      <c r="F514" s="84">
        <v>-0.58503726125684596</v>
      </c>
      <c r="G514" s="74"/>
      <c r="H514" s="78">
        <v>-5799892.0796939302</v>
      </c>
      <c r="I514" s="82">
        <v>-0.75074704294092953</v>
      </c>
    </row>
    <row r="515" spans="1:9">
      <c r="A515" s="91" t="s">
        <v>332</v>
      </c>
      <c r="B515" s="72" t="s">
        <v>259</v>
      </c>
      <c r="C515" s="78">
        <v>6314824.9700000007</v>
      </c>
      <c r="D515" s="78">
        <v>3328261.6783145815</v>
      </c>
      <c r="E515" s="78">
        <v>-2986563.2916854192</v>
      </c>
      <c r="F515" s="84">
        <v>-0.47294474603393777</v>
      </c>
      <c r="G515" s="74"/>
      <c r="H515" s="78">
        <v>-2986563.5207513333</v>
      </c>
      <c r="I515" s="82">
        <v>0.22906591405626386</v>
      </c>
    </row>
    <row r="516" spans="1:9">
      <c r="A516" s="91" t="s">
        <v>332</v>
      </c>
      <c r="B516" s="72" t="s">
        <v>442</v>
      </c>
      <c r="C516" s="78">
        <v>3485127.18</v>
      </c>
      <c r="D516" s="78">
        <v>1649109.4798749678</v>
      </c>
      <c r="E516" s="78">
        <v>-1836017.7001250323</v>
      </c>
      <c r="F516" s="84">
        <v>-0.52681512188746937</v>
      </c>
      <c r="G516" s="74"/>
      <c r="H516" s="78">
        <v>-1836017.9459042323</v>
      </c>
      <c r="I516" s="82">
        <v>0.24577919999137521</v>
      </c>
    </row>
    <row r="517" spans="1:9">
      <c r="A517" s="91" t="s">
        <v>332</v>
      </c>
      <c r="B517" s="72" t="s">
        <v>443</v>
      </c>
      <c r="C517" s="78">
        <v>1085081.6599999999</v>
      </c>
      <c r="D517" s="78">
        <v>482542.13716304972</v>
      </c>
      <c r="E517" s="78">
        <v>-602539.52283695014</v>
      </c>
      <c r="F517" s="84">
        <v>-0.55529417282469795</v>
      </c>
      <c r="G517" s="74"/>
      <c r="H517" s="78">
        <v>-602539.63588322722</v>
      </c>
      <c r="I517" s="82">
        <v>0.11304627700883429</v>
      </c>
    </row>
    <row r="518" spans="1:9">
      <c r="A518" s="91" t="s">
        <v>332</v>
      </c>
      <c r="B518" s="72" t="s">
        <v>136</v>
      </c>
      <c r="C518" s="78">
        <v>2606547.3899999997</v>
      </c>
      <c r="D518" s="78">
        <v>959143.55341937765</v>
      </c>
      <c r="E518" s="78">
        <v>-1647403.836580622</v>
      </c>
      <c r="F518" s="84">
        <v>-0.63202527715432111</v>
      </c>
      <c r="G518" s="74"/>
      <c r="H518" s="78">
        <v>-1647403.8064726458</v>
      </c>
      <c r="I518" s="82">
        <v>-3.010797657771036E-2</v>
      </c>
    </row>
    <row r="519" spans="1:9">
      <c r="A519" s="91" t="s">
        <v>332</v>
      </c>
      <c r="B519" s="72" t="s">
        <v>137</v>
      </c>
      <c r="C519" s="78">
        <v>888404.88</v>
      </c>
      <c r="D519" s="78">
        <v>731216.35574903013</v>
      </c>
      <c r="E519" s="78">
        <v>-157188.52425096987</v>
      </c>
      <c r="F519" s="84">
        <v>-0.17693343180529342</v>
      </c>
      <c r="G519" s="74"/>
      <c r="H519" s="78">
        <v>-478802.07318630349</v>
      </c>
      <c r="I519" s="82">
        <v>321613.54893533362</v>
      </c>
    </row>
    <row r="520" spans="1:9">
      <c r="A520" s="91" t="s">
        <v>332</v>
      </c>
      <c r="B520" s="72" t="s">
        <v>444</v>
      </c>
      <c r="C520" s="78">
        <v>1905550.7999999998</v>
      </c>
      <c r="D520" s="78">
        <v>1423050.0919151441</v>
      </c>
      <c r="E520" s="78">
        <v>-482500.70808485569</v>
      </c>
      <c r="F520" s="84">
        <v>-0.25320800058694615</v>
      </c>
      <c r="G520" s="74"/>
      <c r="H520" s="78">
        <v>-1180302.6597580845</v>
      </c>
      <c r="I520" s="82">
        <v>697801.95167322876</v>
      </c>
    </row>
    <row r="521" spans="1:9">
      <c r="A521" s="91" t="s">
        <v>332</v>
      </c>
      <c r="B521" s="72" t="s">
        <v>445</v>
      </c>
      <c r="C521" s="78">
        <v>9585996.1500000004</v>
      </c>
      <c r="D521" s="78">
        <v>1656783.6493543922</v>
      </c>
      <c r="E521" s="78">
        <v>-7929212.5006456077</v>
      </c>
      <c r="F521" s="84">
        <v>-0.82716625132857036</v>
      </c>
      <c r="G521" s="74"/>
      <c r="H521" s="78">
        <v>-7929212.8356397003</v>
      </c>
      <c r="I521" s="82">
        <v>0.33499409258365631</v>
      </c>
    </row>
    <row r="522" spans="1:9">
      <c r="A522" s="91" t="s">
        <v>332</v>
      </c>
      <c r="B522" s="72" t="s">
        <v>88</v>
      </c>
      <c r="C522" s="78">
        <v>4068675.05</v>
      </c>
      <c r="D522" s="78">
        <v>1582213.9299198776</v>
      </c>
      <c r="E522" s="78">
        <v>-2486461.1200801223</v>
      </c>
      <c r="F522" s="84">
        <v>-0.61112305345695339</v>
      </c>
      <c r="G522" s="74"/>
      <c r="H522" s="78">
        <v>-2486461.5794409225</v>
      </c>
      <c r="I522" s="82">
        <v>0.45936079998500645</v>
      </c>
    </row>
    <row r="523" spans="1:9">
      <c r="A523" s="91" t="s">
        <v>332</v>
      </c>
      <c r="B523" s="72" t="s">
        <v>446</v>
      </c>
      <c r="C523" s="78">
        <v>12016497.75</v>
      </c>
      <c r="D523" s="78">
        <v>4963390.4144039275</v>
      </c>
      <c r="E523" s="78">
        <v>-7053107.3355960725</v>
      </c>
      <c r="F523" s="84">
        <v>-0.58695199569242817</v>
      </c>
      <c r="G523" s="74"/>
      <c r="H523" s="78">
        <v>-7053107.4137474988</v>
      </c>
      <c r="I523" s="82">
        <v>7.815142662730068E-2</v>
      </c>
    </row>
    <row r="524" spans="1:9">
      <c r="A524" s="91" t="s">
        <v>332</v>
      </c>
      <c r="B524" s="72" t="s">
        <v>312</v>
      </c>
      <c r="C524" s="78">
        <v>1850004.14</v>
      </c>
      <c r="D524" s="78">
        <v>1071681.2999753244</v>
      </c>
      <c r="E524" s="78">
        <v>-778322.84002467548</v>
      </c>
      <c r="F524" s="84">
        <v>-0.42071410717203883</v>
      </c>
      <c r="G524" s="74"/>
      <c r="H524" s="78">
        <v>-778323.24468467908</v>
      </c>
      <c r="I524" s="82">
        <v>0.40466000359447207</v>
      </c>
    </row>
    <row r="525" spans="1:9">
      <c r="A525" s="91" t="s">
        <v>332</v>
      </c>
      <c r="B525" s="72" t="s">
        <v>447</v>
      </c>
      <c r="C525" s="78">
        <v>5206221.38</v>
      </c>
      <c r="D525" s="78">
        <v>1444908.5661539945</v>
      </c>
      <c r="E525" s="78">
        <v>-3761312.8138460051</v>
      </c>
      <c r="F525" s="84">
        <v>-0.72246501623909143</v>
      </c>
      <c r="G525" s="74"/>
      <c r="H525" s="78">
        <v>-3761313.3274624292</v>
      </c>
      <c r="I525" s="82">
        <v>0.51361642379197292</v>
      </c>
    </row>
    <row r="526" spans="1:9">
      <c r="A526" s="91" t="s">
        <v>332</v>
      </c>
      <c r="B526" s="72" t="s">
        <v>448</v>
      </c>
      <c r="C526" s="78">
        <v>2393298.86</v>
      </c>
      <c r="D526" s="78">
        <v>2393940.7126757759</v>
      </c>
      <c r="E526" s="78">
        <v>641.85267577599734</v>
      </c>
      <c r="F526" s="84">
        <v>2.681874322106172E-4</v>
      </c>
      <c r="G526" s="74"/>
      <c r="H526" s="78">
        <v>2559.4788969769306</v>
      </c>
      <c r="I526" s="82">
        <v>-1917.6262212009169</v>
      </c>
    </row>
    <row r="527" spans="1:9">
      <c r="A527" s="91" t="s">
        <v>332</v>
      </c>
      <c r="B527" s="72" t="s">
        <v>60</v>
      </c>
      <c r="C527" s="78">
        <v>1594482.52</v>
      </c>
      <c r="D527" s="78">
        <v>581811.08629239479</v>
      </c>
      <c r="E527" s="78">
        <v>-1012671.4337076052</v>
      </c>
      <c r="F527" s="84">
        <v>-0.63510977449135364</v>
      </c>
      <c r="G527" s="74"/>
      <c r="H527" s="78">
        <v>-1012671.2647462945</v>
      </c>
      <c r="I527" s="82">
        <v>-0.16896131099201739</v>
      </c>
    </row>
    <row r="528" spans="1:9">
      <c r="A528" s="91" t="s">
        <v>332</v>
      </c>
      <c r="B528" s="72" t="s">
        <v>449</v>
      </c>
      <c r="C528" s="78">
        <v>356423.05000000005</v>
      </c>
      <c r="D528" s="78">
        <v>356545.12368324399</v>
      </c>
      <c r="E528" s="78">
        <v>122.07368324394338</v>
      </c>
      <c r="F528" s="84">
        <v>3.424966012830634E-4</v>
      </c>
      <c r="G528" s="74"/>
      <c r="H528" s="78">
        <v>70821.726987779111</v>
      </c>
      <c r="I528" s="82">
        <v>-70699.653304535168</v>
      </c>
    </row>
    <row r="529" spans="1:9">
      <c r="A529" s="91" t="s">
        <v>332</v>
      </c>
      <c r="B529" s="72" t="s">
        <v>450</v>
      </c>
      <c r="C529" s="78">
        <v>293179.45</v>
      </c>
      <c r="D529" s="78">
        <v>180999.44788981223</v>
      </c>
      <c r="E529" s="78">
        <v>-112180.00211018778</v>
      </c>
      <c r="F529" s="84">
        <v>-0.38263255528376144</v>
      </c>
      <c r="G529" s="74"/>
      <c r="H529" s="78">
        <v>-112179.82831124758</v>
      </c>
      <c r="I529" s="82">
        <v>-0.17379894019541098</v>
      </c>
    </row>
    <row r="530" spans="1:9">
      <c r="A530" s="91" t="s">
        <v>332</v>
      </c>
      <c r="B530" s="72" t="s">
        <v>65</v>
      </c>
      <c r="C530" s="78">
        <v>103561.96</v>
      </c>
      <c r="D530" s="78">
        <v>102702.42632092487</v>
      </c>
      <c r="E530" s="78">
        <v>-859.53367907513166</v>
      </c>
      <c r="F530" s="84">
        <v>-8.2997046316536649E-3</v>
      </c>
      <c r="G530" s="74"/>
      <c r="H530" s="78">
        <v>-3427.5797403379097</v>
      </c>
      <c r="I530" s="82">
        <v>2568.0460612627794</v>
      </c>
    </row>
    <row r="531" spans="1:9">
      <c r="A531" s="91" t="s">
        <v>332</v>
      </c>
      <c r="B531" s="72" t="s">
        <v>451</v>
      </c>
      <c r="C531" s="78">
        <v>987887.89999999991</v>
      </c>
      <c r="D531" s="78">
        <v>523784.47322137398</v>
      </c>
      <c r="E531" s="78">
        <v>-464103.42677862593</v>
      </c>
      <c r="F531" s="84">
        <v>-0.46979361401088726</v>
      </c>
      <c r="G531" s="74"/>
      <c r="H531" s="78">
        <v>-464103.05098874582</v>
      </c>
      <c r="I531" s="82">
        <v>-0.3757898801995907</v>
      </c>
    </row>
    <row r="532" spans="1:9">
      <c r="A532" s="91" t="s">
        <v>332</v>
      </c>
      <c r="B532" s="72" t="s">
        <v>452</v>
      </c>
      <c r="C532" s="78">
        <v>1022594.62</v>
      </c>
      <c r="D532" s="78">
        <v>1180034.0805637704</v>
      </c>
      <c r="E532" s="78">
        <v>157439.46056377038</v>
      </c>
      <c r="F532" s="84">
        <v>0.15396077534983549</v>
      </c>
      <c r="G532" s="74"/>
      <c r="H532" s="78">
        <v>627885.80910017819</v>
      </c>
      <c r="I532" s="82">
        <v>-470446.34853640781</v>
      </c>
    </row>
    <row r="533" spans="1:9">
      <c r="A533" s="91" t="s">
        <v>332</v>
      </c>
      <c r="B533" s="72" t="s">
        <v>195</v>
      </c>
      <c r="C533" s="78">
        <v>1982916.89</v>
      </c>
      <c r="D533" s="78">
        <v>1796119.0225479347</v>
      </c>
      <c r="E533" s="78">
        <v>-186797.86745206523</v>
      </c>
      <c r="F533" s="84">
        <v>-9.4203578775339011E-2</v>
      </c>
      <c r="G533" s="74"/>
      <c r="H533" s="78">
        <v>-508326.86838754592</v>
      </c>
      <c r="I533" s="82">
        <v>321529.00093548046</v>
      </c>
    </row>
    <row r="534" spans="1:9">
      <c r="A534" s="91" t="s">
        <v>332</v>
      </c>
      <c r="B534" s="72" t="s">
        <v>453</v>
      </c>
      <c r="C534" s="78">
        <v>1860584.69</v>
      </c>
      <c r="D534" s="78">
        <v>1500833.4643507067</v>
      </c>
      <c r="E534" s="78">
        <v>-359751.22564929328</v>
      </c>
      <c r="F534" s="84">
        <v>-0.19335385676493624</v>
      </c>
      <c r="G534" s="74"/>
      <c r="H534" s="78">
        <v>-651590.87693653</v>
      </c>
      <c r="I534" s="82">
        <v>291839.65128723672</v>
      </c>
    </row>
    <row r="535" spans="1:9">
      <c r="A535" s="91" t="s">
        <v>332</v>
      </c>
      <c r="B535" s="72" t="s">
        <v>454</v>
      </c>
      <c r="C535" s="78">
        <v>1138501.29</v>
      </c>
      <c r="D535" s="78">
        <v>512178.85082094232</v>
      </c>
      <c r="E535" s="78">
        <v>-626322.43917905772</v>
      </c>
      <c r="F535" s="84">
        <v>-0.55012887967747293</v>
      </c>
      <c r="G535" s="74"/>
      <c r="H535" s="78">
        <v>-626322.5142008377</v>
      </c>
      <c r="I535" s="82">
        <v>7.5021779994131066E-2</v>
      </c>
    </row>
    <row r="536" spans="1:9">
      <c r="A536" s="91" t="s">
        <v>332</v>
      </c>
      <c r="B536" s="72" t="s">
        <v>455</v>
      </c>
      <c r="C536" s="78">
        <v>829391.75</v>
      </c>
      <c r="D536" s="78">
        <v>220053.34117554768</v>
      </c>
      <c r="E536" s="78">
        <v>-609338.40882445232</v>
      </c>
      <c r="F536" s="84">
        <v>-0.73468105852807475</v>
      </c>
      <c r="G536" s="74"/>
      <c r="H536" s="78">
        <v>-609338.55060208403</v>
      </c>
      <c r="I536" s="82">
        <v>0.14177763181214686</v>
      </c>
    </row>
    <row r="537" spans="1:9">
      <c r="A537" s="91" t="s">
        <v>332</v>
      </c>
      <c r="B537" s="72" t="s">
        <v>456</v>
      </c>
      <c r="C537" s="78">
        <v>285136.45999999996</v>
      </c>
      <c r="D537" s="78">
        <v>153191.08806915494</v>
      </c>
      <c r="E537" s="78">
        <v>-131945.37193084502</v>
      </c>
      <c r="F537" s="84">
        <v>-0.46274465191454311</v>
      </c>
      <c r="G537" s="74"/>
      <c r="H537" s="78">
        <v>-131945.12244846122</v>
      </c>
      <c r="I537" s="82">
        <v>-0.24948238379874965</v>
      </c>
    </row>
    <row r="538" spans="1:9">
      <c r="A538" s="91" t="s">
        <v>457</v>
      </c>
      <c r="B538" s="72" t="s">
        <v>458</v>
      </c>
      <c r="C538" s="78">
        <v>705067.35</v>
      </c>
      <c r="D538" s="78">
        <v>446851.02774110425</v>
      </c>
      <c r="E538" s="78">
        <v>-258216.32225889573</v>
      </c>
      <c r="F538" s="84">
        <v>-0.36622930030570233</v>
      </c>
      <c r="G538" s="74"/>
      <c r="H538" s="78">
        <v>-344173.65154892975</v>
      </c>
      <c r="I538" s="82">
        <v>85957.329290033987</v>
      </c>
    </row>
    <row r="539" spans="1:9">
      <c r="A539" s="91" t="s">
        <v>457</v>
      </c>
      <c r="B539" s="72" t="s">
        <v>459</v>
      </c>
      <c r="C539" s="78">
        <v>1185014.96</v>
      </c>
      <c r="D539" s="78">
        <v>495866.50827695883</v>
      </c>
      <c r="E539" s="78">
        <v>-689148.45172304113</v>
      </c>
      <c r="F539" s="84">
        <v>-0.58155253307776056</v>
      </c>
      <c r="G539" s="74"/>
      <c r="H539" s="78">
        <v>-821497.18535947567</v>
      </c>
      <c r="I539" s="82">
        <v>132348.73363643445</v>
      </c>
    </row>
    <row r="540" spans="1:9">
      <c r="A540" s="91" t="s">
        <v>457</v>
      </c>
      <c r="B540" s="72" t="s">
        <v>460</v>
      </c>
      <c r="C540" s="78">
        <v>852885.75</v>
      </c>
      <c r="D540" s="78">
        <v>540424.34829076589</v>
      </c>
      <c r="E540" s="78">
        <v>-312461.40170923411</v>
      </c>
      <c r="F540" s="84">
        <v>-0.36635786412099641</v>
      </c>
      <c r="G540" s="74"/>
      <c r="H540" s="78">
        <v>-416476.52940414037</v>
      </c>
      <c r="I540" s="82">
        <v>104015.12769490632</v>
      </c>
    </row>
    <row r="541" spans="1:9">
      <c r="A541" s="91" t="s">
        <v>457</v>
      </c>
      <c r="B541" s="72" t="s">
        <v>461</v>
      </c>
      <c r="C541" s="78">
        <v>898910.34</v>
      </c>
      <c r="D541" s="78">
        <v>484548.18286416039</v>
      </c>
      <c r="E541" s="78">
        <v>-414362.15713583957</v>
      </c>
      <c r="F541" s="84">
        <v>-0.46096049705673603</v>
      </c>
      <c r="G541" s="74"/>
      <c r="H541" s="78">
        <v>-452392.72142566391</v>
      </c>
      <c r="I541" s="82">
        <v>38030.564289824324</v>
      </c>
    </row>
    <row r="542" spans="1:9">
      <c r="A542" s="91" t="s">
        <v>462</v>
      </c>
      <c r="B542" s="72" t="s">
        <v>463</v>
      </c>
      <c r="C542" s="78">
        <v>121850.94</v>
      </c>
      <c r="D542" s="78">
        <v>65525.757543793115</v>
      </c>
      <c r="E542" s="78">
        <v>-56325.182456206887</v>
      </c>
      <c r="F542" s="84">
        <v>-0.4622465978203113</v>
      </c>
      <c r="G542" s="74"/>
      <c r="H542" s="78">
        <v>-90639.720091612719</v>
      </c>
      <c r="I542" s="82">
        <v>34314.537635405839</v>
      </c>
    </row>
    <row r="543" spans="1:9">
      <c r="A543" s="91" t="s">
        <v>462</v>
      </c>
      <c r="B543" s="72" t="s">
        <v>464</v>
      </c>
      <c r="C543" s="78">
        <v>874.49</v>
      </c>
      <c r="D543" s="78">
        <v>0.65337628695004168</v>
      </c>
      <c r="E543" s="78">
        <v>-873.83662371305002</v>
      </c>
      <c r="F543" s="84">
        <v>-0.99925284876104936</v>
      </c>
      <c r="G543" s="74"/>
      <c r="H543" s="78">
        <v>-873.83662371305002</v>
      </c>
      <c r="I543" s="82">
        <v>0</v>
      </c>
    </row>
    <row r="544" spans="1:9">
      <c r="A544" s="91" t="s">
        <v>462</v>
      </c>
      <c r="B544" s="72" t="s">
        <v>465</v>
      </c>
      <c r="C544" s="78">
        <v>479880.42</v>
      </c>
      <c r="D544" s="78">
        <v>287880.33200002811</v>
      </c>
      <c r="E544" s="78">
        <v>-192000.08799997187</v>
      </c>
      <c r="F544" s="84">
        <v>-0.40009985821045141</v>
      </c>
      <c r="G544" s="74"/>
      <c r="H544" s="78">
        <v>-285343.29937918304</v>
      </c>
      <c r="I544" s="82">
        <v>93343.211379211163</v>
      </c>
    </row>
    <row r="545" spans="1:9">
      <c r="A545" s="91" t="s">
        <v>462</v>
      </c>
      <c r="B545" s="72" t="s">
        <v>466</v>
      </c>
      <c r="C545" s="78">
        <v>107898.97</v>
      </c>
      <c r="D545" s="78">
        <v>64784.551771190418</v>
      </c>
      <c r="E545" s="78">
        <v>-43114.418228809584</v>
      </c>
      <c r="F545" s="84">
        <v>-0.39958136976478631</v>
      </c>
      <c r="G545" s="74"/>
      <c r="H545" s="78">
        <v>-43114.277894909188</v>
      </c>
      <c r="I545" s="82">
        <v>-0.14033390039548976</v>
      </c>
    </row>
    <row r="546" spans="1:9">
      <c r="A546" s="91" t="s">
        <v>462</v>
      </c>
      <c r="B546" s="72" t="s">
        <v>467</v>
      </c>
      <c r="C546" s="78">
        <v>56841.17</v>
      </c>
      <c r="D546" s="78">
        <v>12558.955763936978</v>
      </c>
      <c r="E546" s="78">
        <v>-44282.214236063024</v>
      </c>
      <c r="F546" s="84">
        <v>-0.77905177243999424</v>
      </c>
      <c r="G546" s="74"/>
      <c r="H546" s="78">
        <v>-44281.920098942821</v>
      </c>
      <c r="I546" s="82">
        <v>-0.29413712019959348</v>
      </c>
    </row>
    <row r="547" spans="1:9">
      <c r="A547" s="91" t="s">
        <v>462</v>
      </c>
      <c r="B547" s="72" t="s">
        <v>468</v>
      </c>
      <c r="C547" s="78">
        <v>102831.84</v>
      </c>
      <c r="D547" s="78">
        <v>30896.401572180846</v>
      </c>
      <c r="E547" s="78">
        <v>-71935.438427819143</v>
      </c>
      <c r="F547" s="84">
        <v>-0.69954440597211087</v>
      </c>
      <c r="G547" s="74"/>
      <c r="H547" s="78">
        <v>-71936.343584123359</v>
      </c>
      <c r="I547" s="82">
        <v>0.90515630419940862</v>
      </c>
    </row>
    <row r="548" spans="1:9">
      <c r="A548" s="91" t="s">
        <v>462</v>
      </c>
      <c r="B548" s="72" t="s">
        <v>469</v>
      </c>
      <c r="C548" s="78">
        <v>54601.71</v>
      </c>
      <c r="D548" s="78">
        <v>11002.864700278462</v>
      </c>
      <c r="E548" s="78">
        <v>-43598.845299721535</v>
      </c>
      <c r="F548" s="84">
        <v>-0.79848864256671703</v>
      </c>
      <c r="G548" s="74"/>
      <c r="H548" s="78">
        <v>-43599.300740593535</v>
      </c>
      <c r="I548" s="82">
        <v>0.45544087200005379</v>
      </c>
    </row>
    <row r="549" spans="1:9">
      <c r="A549" s="91" t="s">
        <v>462</v>
      </c>
      <c r="B549" s="72" t="s">
        <v>470</v>
      </c>
      <c r="C549" s="78">
        <v>43256.11</v>
      </c>
      <c r="D549" s="78">
        <v>11221.897364018107</v>
      </c>
      <c r="E549" s="78">
        <v>-32034.212635981894</v>
      </c>
      <c r="F549" s="84">
        <v>-0.74057081498964872</v>
      </c>
      <c r="G549" s="74"/>
      <c r="H549" s="78">
        <v>-32033.986281610094</v>
      </c>
      <c r="I549" s="82">
        <v>-0.22635437179997098</v>
      </c>
    </row>
    <row r="550" spans="1:9">
      <c r="A550" s="91" t="s">
        <v>462</v>
      </c>
      <c r="B550" s="72" t="s">
        <v>471</v>
      </c>
      <c r="C550" s="78">
        <v>87404.14</v>
      </c>
      <c r="D550" s="78">
        <v>20795.215675860225</v>
      </c>
      <c r="E550" s="78">
        <v>-66608.924324139778</v>
      </c>
      <c r="F550" s="84">
        <v>-0.76207974043494708</v>
      </c>
      <c r="G550" s="74"/>
      <c r="H550" s="78">
        <v>-66608.787174979181</v>
      </c>
      <c r="I550" s="82">
        <v>-0.13714916059961979</v>
      </c>
    </row>
    <row r="551" spans="1:9">
      <c r="A551" s="91" t="s">
        <v>462</v>
      </c>
      <c r="B551" s="72" t="s">
        <v>472</v>
      </c>
      <c r="C551" s="78">
        <v>250075.94</v>
      </c>
      <c r="D551" s="78">
        <v>112118.2752331419</v>
      </c>
      <c r="E551" s="78">
        <v>-137957.6647668581</v>
      </c>
      <c r="F551" s="84">
        <v>-0.55166308588846291</v>
      </c>
      <c r="G551" s="74"/>
      <c r="H551" s="78">
        <v>-186887.04201915266</v>
      </c>
      <c r="I551" s="82">
        <v>48929.377252294551</v>
      </c>
    </row>
    <row r="552" spans="1:9">
      <c r="A552" s="91" t="s">
        <v>462</v>
      </c>
      <c r="B552" s="72" t="s">
        <v>473</v>
      </c>
      <c r="C552" s="78">
        <v>238536.15000000002</v>
      </c>
      <c r="D552" s="78">
        <v>58561.45641740266</v>
      </c>
      <c r="E552" s="78">
        <v>-179974.69358259736</v>
      </c>
      <c r="F552" s="84">
        <v>-0.75449651376781823</v>
      </c>
      <c r="G552" s="74"/>
      <c r="H552" s="78">
        <v>-179975.24360598216</v>
      </c>
      <c r="I552" s="82">
        <v>0.55002338480335311</v>
      </c>
    </row>
    <row r="553" spans="1:9">
      <c r="A553" s="91" t="s">
        <v>462</v>
      </c>
      <c r="B553" s="72" t="s">
        <v>189</v>
      </c>
      <c r="C553" s="78">
        <v>301998.20999999996</v>
      </c>
      <c r="D553" s="78">
        <v>89565.531462043029</v>
      </c>
      <c r="E553" s="78">
        <v>-212432.67853795693</v>
      </c>
      <c r="F553" s="84">
        <v>-0.70342363465649993</v>
      </c>
      <c r="G553" s="74"/>
      <c r="H553" s="78">
        <v>-212432.5639074872</v>
      </c>
      <c r="I553" s="82">
        <v>-0.11463046979770297</v>
      </c>
    </row>
    <row r="554" spans="1:9">
      <c r="A554" s="91" t="s">
        <v>462</v>
      </c>
      <c r="B554" s="72" t="s">
        <v>474</v>
      </c>
      <c r="C554" s="78">
        <v>13926.76</v>
      </c>
      <c r="D554" s="78">
        <v>4448.8117199681874</v>
      </c>
      <c r="E554" s="78">
        <v>-9477.9482800318128</v>
      </c>
      <c r="F554" s="84">
        <v>-0.68055658890020454</v>
      </c>
      <c r="G554" s="74"/>
      <c r="H554" s="78">
        <v>-9478.6342344638142</v>
      </c>
      <c r="I554" s="82">
        <v>0.68595443200001682</v>
      </c>
    </row>
    <row r="555" spans="1:9">
      <c r="A555" s="91" t="s">
        <v>462</v>
      </c>
      <c r="B555" s="72" t="s">
        <v>195</v>
      </c>
      <c r="C555" s="78">
        <v>303812.52999999997</v>
      </c>
      <c r="D555" s="78">
        <v>61880.1905174325</v>
      </c>
      <c r="E555" s="78">
        <v>-241932.33948256748</v>
      </c>
      <c r="F555" s="84">
        <v>-0.79632113752045541</v>
      </c>
      <c r="G555" s="74"/>
      <c r="H555" s="78">
        <v>-241932.04005499507</v>
      </c>
      <c r="I555" s="82">
        <v>-0.2994275723976898</v>
      </c>
    </row>
    <row r="556" spans="1:9">
      <c r="A556" s="91" t="s">
        <v>475</v>
      </c>
      <c r="B556" s="72" t="s">
        <v>123</v>
      </c>
      <c r="C556" s="78">
        <v>1123374.7400000002</v>
      </c>
      <c r="D556" s="78">
        <v>861702.3943334677</v>
      </c>
      <c r="E556" s="78">
        <v>-261672.34566653252</v>
      </c>
      <c r="F556" s="84">
        <v>-0.23293415487207098</v>
      </c>
      <c r="G556" s="74"/>
      <c r="H556" s="78">
        <v>-477713.52531085932</v>
      </c>
      <c r="I556" s="82">
        <v>216041.17964432691</v>
      </c>
    </row>
    <row r="557" spans="1:9">
      <c r="A557" s="91" t="s">
        <v>475</v>
      </c>
      <c r="B557" s="72" t="s">
        <v>476</v>
      </c>
      <c r="C557" s="78">
        <v>704490.74</v>
      </c>
      <c r="D557" s="78">
        <v>675079.58409134077</v>
      </c>
      <c r="E557" s="78">
        <v>-29411.155908659217</v>
      </c>
      <c r="F557" s="84">
        <v>-4.1748108582178409E-2</v>
      </c>
      <c r="G557" s="74"/>
      <c r="H557" s="78">
        <v>-58764.216125185922</v>
      </c>
      <c r="I557" s="82">
        <v>29353.060216526734</v>
      </c>
    </row>
    <row r="558" spans="1:9">
      <c r="A558" s="91" t="s">
        <v>475</v>
      </c>
      <c r="B558" s="72" t="s">
        <v>477</v>
      </c>
      <c r="C558" s="78">
        <v>213141.52</v>
      </c>
      <c r="D558" s="78">
        <v>212866.46257354209</v>
      </c>
      <c r="E558" s="78">
        <v>-275.05742645790451</v>
      </c>
      <c r="F558" s="84">
        <v>-1.2904920001410543E-3</v>
      </c>
      <c r="G558" s="74"/>
      <c r="H558" s="78">
        <v>-549.01151136361477</v>
      </c>
      <c r="I558" s="82">
        <v>273.95408490570844</v>
      </c>
    </row>
    <row r="559" spans="1:9">
      <c r="A559" s="91" t="s">
        <v>475</v>
      </c>
      <c r="B559" s="72" t="s">
        <v>14</v>
      </c>
      <c r="C559" s="78">
        <v>906911.81</v>
      </c>
      <c r="D559" s="78">
        <v>641977.47980665951</v>
      </c>
      <c r="E559" s="78">
        <v>-264934.33019334055</v>
      </c>
      <c r="F559" s="84">
        <v>-0.29212799664979611</v>
      </c>
      <c r="G559" s="74"/>
      <c r="H559" s="78">
        <v>-450491.09410887049</v>
      </c>
      <c r="I559" s="82">
        <v>185556.76391552994</v>
      </c>
    </row>
    <row r="560" spans="1:9">
      <c r="A560" s="91" t="s">
        <v>475</v>
      </c>
      <c r="B560" s="72" t="s">
        <v>478</v>
      </c>
      <c r="C560" s="78">
        <v>199942.03</v>
      </c>
      <c r="D560" s="78">
        <v>173711.02178975771</v>
      </c>
      <c r="E560" s="78">
        <v>-26231.008210242289</v>
      </c>
      <c r="F560" s="84">
        <v>-0.13119306736178626</v>
      </c>
      <c r="G560" s="74"/>
      <c r="H560" s="78">
        <v>-52408.387662821639</v>
      </c>
      <c r="I560" s="82">
        <v>26177.379452579364</v>
      </c>
    </row>
    <row r="561" spans="1:9">
      <c r="A561" s="91" t="s">
        <v>475</v>
      </c>
      <c r="B561" s="72" t="s">
        <v>479</v>
      </c>
      <c r="C561" s="78">
        <v>1710815.2799999998</v>
      </c>
      <c r="D561" s="78">
        <v>1478315.4322822355</v>
      </c>
      <c r="E561" s="78">
        <v>-232499.84771776432</v>
      </c>
      <c r="F561" s="84">
        <v>-0.13590002990724068</v>
      </c>
      <c r="G561" s="74"/>
      <c r="H561" s="78">
        <v>-422073.97795687563</v>
      </c>
      <c r="I561" s="82">
        <v>189574.13023911114</v>
      </c>
    </row>
    <row r="562" spans="1:9">
      <c r="A562" s="91" t="s">
        <v>480</v>
      </c>
      <c r="B562" s="72" t="s">
        <v>327</v>
      </c>
      <c r="C562" s="78">
        <v>207408.58000000002</v>
      </c>
      <c r="D562" s="78">
        <v>148534.01989761449</v>
      </c>
      <c r="E562" s="78">
        <v>-58874.560102385527</v>
      </c>
      <c r="F562" s="84">
        <v>-0.28385788139712215</v>
      </c>
      <c r="G562" s="74"/>
      <c r="H562" s="78">
        <v>-117633.30643223404</v>
      </c>
      <c r="I562" s="82">
        <v>58758.746329848553</v>
      </c>
    </row>
    <row r="563" spans="1:9">
      <c r="A563" s="91" t="s">
        <v>480</v>
      </c>
      <c r="B563" s="72" t="s">
        <v>481</v>
      </c>
      <c r="C563" s="78">
        <v>173325.41</v>
      </c>
      <c r="D563" s="78">
        <v>118248.6392372745</v>
      </c>
      <c r="E563" s="78">
        <v>-55076.7707627255</v>
      </c>
      <c r="F563" s="84">
        <v>-0.31776512608696844</v>
      </c>
      <c r="G563" s="74"/>
      <c r="H563" s="78">
        <v>-88485.81487445136</v>
      </c>
      <c r="I563" s="82">
        <v>33409.04411172586</v>
      </c>
    </row>
    <row r="564" spans="1:9">
      <c r="A564" s="91" t="s">
        <v>480</v>
      </c>
      <c r="B564" s="72" t="s">
        <v>181</v>
      </c>
      <c r="C564" s="78">
        <v>99883.1</v>
      </c>
      <c r="D564" s="78">
        <v>80428.197225884549</v>
      </c>
      <c r="E564" s="78">
        <v>-19454.902774115457</v>
      </c>
      <c r="F564" s="84">
        <v>-0.1947767217288556</v>
      </c>
      <c r="G564" s="74"/>
      <c r="H564" s="78">
        <v>-38870.37455642697</v>
      </c>
      <c r="I564" s="82">
        <v>19415.471782311521</v>
      </c>
    </row>
    <row r="565" spans="1:9">
      <c r="A565" s="91" t="s">
        <v>480</v>
      </c>
      <c r="B565" s="72" t="s">
        <v>56</v>
      </c>
      <c r="C565" s="78">
        <v>132669.58000000002</v>
      </c>
      <c r="D565" s="78">
        <v>36662.244367836785</v>
      </c>
      <c r="E565" s="78">
        <v>-96007.335632163231</v>
      </c>
      <c r="F565" s="84">
        <v>-0.72365749278895142</v>
      </c>
      <c r="G565" s="74"/>
      <c r="H565" s="78">
        <v>-96007.917763176825</v>
      </c>
      <c r="I565" s="82">
        <v>0.5821310136016109</v>
      </c>
    </row>
    <row r="566" spans="1:9">
      <c r="A566" s="91" t="s">
        <v>480</v>
      </c>
      <c r="B566" s="72" t="s">
        <v>482</v>
      </c>
      <c r="C566" s="78">
        <v>7579.49</v>
      </c>
      <c r="D566" s="78">
        <v>5542.2708420633408</v>
      </c>
      <c r="E566" s="78">
        <v>-2037.219157936659</v>
      </c>
      <c r="F566" s="84">
        <v>-0.26878050606790949</v>
      </c>
      <c r="G566" s="74"/>
      <c r="H566" s="78">
        <v>-4070.6962658795992</v>
      </c>
      <c r="I566" s="82">
        <v>2033.4771079429402</v>
      </c>
    </row>
    <row r="567" spans="1:9">
      <c r="A567" s="91" t="s">
        <v>480</v>
      </c>
      <c r="B567" s="72" t="s">
        <v>186</v>
      </c>
      <c r="C567" s="78">
        <v>339947.02</v>
      </c>
      <c r="D567" s="78">
        <v>193735.70310074452</v>
      </c>
      <c r="E567" s="78">
        <v>-146211.3168992555</v>
      </c>
      <c r="F567" s="84">
        <v>-0.43010030474529676</v>
      </c>
      <c r="G567" s="74"/>
      <c r="H567" s="78">
        <v>-235083.08392143395</v>
      </c>
      <c r="I567" s="82">
        <v>88871.76702217845</v>
      </c>
    </row>
    <row r="568" spans="1:9">
      <c r="A568" s="91" t="s">
        <v>480</v>
      </c>
      <c r="B568" s="72" t="s">
        <v>65</v>
      </c>
      <c r="C568" s="78">
        <v>364264.8</v>
      </c>
      <c r="D568" s="78">
        <v>255095.81552737852</v>
      </c>
      <c r="E568" s="78">
        <v>-109168.98447262147</v>
      </c>
      <c r="F568" s="84">
        <v>-0.29969677133948014</v>
      </c>
      <c r="G568" s="74"/>
      <c r="H568" s="78">
        <v>-218122.44040998426</v>
      </c>
      <c r="I568" s="82">
        <v>108953.4559373628</v>
      </c>
    </row>
    <row r="569" spans="1:9">
      <c r="A569" s="91" t="s">
        <v>480</v>
      </c>
      <c r="B569" s="72" t="s">
        <v>483</v>
      </c>
      <c r="C569" s="78">
        <v>87250.8</v>
      </c>
      <c r="D569" s="78">
        <v>73285.991789700041</v>
      </c>
      <c r="E569" s="78">
        <v>-13964.808210299962</v>
      </c>
      <c r="F569" s="84">
        <v>-0.16005364088695989</v>
      </c>
      <c r="G569" s="74"/>
      <c r="H569" s="78">
        <v>-27902.592496306526</v>
      </c>
      <c r="I569" s="82">
        <v>13937.784286006565</v>
      </c>
    </row>
    <row r="570" spans="1:9">
      <c r="A570" s="91" t="s">
        <v>480</v>
      </c>
      <c r="B570" s="72" t="s">
        <v>484</v>
      </c>
      <c r="C570" s="78">
        <v>138989.29999999999</v>
      </c>
      <c r="D570" s="78">
        <v>107082.58758776536</v>
      </c>
      <c r="E570" s="78">
        <v>-31906.712412234629</v>
      </c>
      <c r="F570" s="84">
        <v>-0.22956236496071736</v>
      </c>
      <c r="G570" s="74"/>
      <c r="H570" s="78">
        <v>-63750.954609021486</v>
      </c>
      <c r="I570" s="82">
        <v>31844.242196786843</v>
      </c>
    </row>
    <row r="571" spans="1:9">
      <c r="A571" s="91" t="s">
        <v>480</v>
      </c>
      <c r="B571" s="72" t="s">
        <v>73</v>
      </c>
      <c r="C571" s="78">
        <v>37467.64</v>
      </c>
      <c r="D571" s="78">
        <v>31318.157197453002</v>
      </c>
      <c r="E571" s="78">
        <v>-6149.4828025469978</v>
      </c>
      <c r="F571" s="84">
        <v>-0.16412783945151063</v>
      </c>
      <c r="G571" s="74"/>
      <c r="H571" s="78">
        <v>-12286.034990668624</v>
      </c>
      <c r="I571" s="82">
        <v>6136.5521881216264</v>
      </c>
    </row>
    <row r="572" spans="1:9">
      <c r="A572" s="91" t="s">
        <v>341</v>
      </c>
      <c r="B572" s="72" t="s">
        <v>485</v>
      </c>
      <c r="C572" s="78">
        <v>229211.28</v>
      </c>
      <c r="D572" s="78">
        <v>217419.67467735021</v>
      </c>
      <c r="E572" s="78">
        <v>-11791.60532264979</v>
      </c>
      <c r="F572" s="84">
        <v>-5.1444262789552893E-2</v>
      </c>
      <c r="G572" s="74"/>
      <c r="H572" s="78">
        <v>-23559.797868484486</v>
      </c>
      <c r="I572" s="82">
        <v>11768.192545834696</v>
      </c>
    </row>
    <row r="573" spans="1:9">
      <c r="A573" s="91" t="s">
        <v>341</v>
      </c>
      <c r="B573" s="72" t="s">
        <v>486</v>
      </c>
      <c r="C573" s="78">
        <v>522957.79000000004</v>
      </c>
      <c r="D573" s="78">
        <v>232306.02633804223</v>
      </c>
      <c r="E573" s="78">
        <v>-290651.76366195781</v>
      </c>
      <c r="F573" s="84">
        <v>-0.55578436581269364</v>
      </c>
      <c r="G573" s="74"/>
      <c r="H573" s="78">
        <v>-290652.62893161178</v>
      </c>
      <c r="I573" s="82">
        <v>0.86526965400116751</v>
      </c>
    </row>
    <row r="574" spans="1:9">
      <c r="A574" s="91" t="s">
        <v>341</v>
      </c>
      <c r="B574" s="72" t="s">
        <v>183</v>
      </c>
      <c r="C574" s="78">
        <v>147159.38</v>
      </c>
      <c r="D574" s="78">
        <v>141929.80953894238</v>
      </c>
      <c r="E574" s="78">
        <v>-5229.5704610576213</v>
      </c>
      <c r="F574" s="84">
        <v>-3.553677965385299E-2</v>
      </c>
      <c r="G574" s="74"/>
      <c r="H574" s="78">
        <v>-10449.016363281888</v>
      </c>
      <c r="I574" s="82">
        <v>5219.4459022242809</v>
      </c>
    </row>
    <row r="575" spans="1:9">
      <c r="A575" s="91" t="s">
        <v>341</v>
      </c>
      <c r="B575" s="72" t="s">
        <v>61</v>
      </c>
      <c r="C575" s="78">
        <v>76480.100000000006</v>
      </c>
      <c r="D575" s="78">
        <v>118992.16710719089</v>
      </c>
      <c r="E575" s="78">
        <v>42512.067107190887</v>
      </c>
      <c r="F575" s="84">
        <v>0.55585789123171758</v>
      </c>
      <c r="G575" s="74"/>
      <c r="H575" s="78">
        <v>42512.37332171249</v>
      </c>
      <c r="I575" s="82">
        <v>-0.3062145215972123</v>
      </c>
    </row>
    <row r="576" spans="1:9">
      <c r="A576" s="91" t="s">
        <v>341</v>
      </c>
      <c r="B576" s="72" t="s">
        <v>487</v>
      </c>
      <c r="C576" s="78">
        <v>75669.100000000006</v>
      </c>
      <c r="D576" s="78">
        <v>70238.291234062985</v>
      </c>
      <c r="E576" s="78">
        <v>-5430.8087659370212</v>
      </c>
      <c r="F576" s="84">
        <v>-7.1770495036111451E-2</v>
      </c>
      <c r="G576" s="74"/>
      <c r="H576" s="78">
        <v>-10850.468105732631</v>
      </c>
      <c r="I576" s="82">
        <v>5419.6593397956167</v>
      </c>
    </row>
    <row r="577" spans="1:9">
      <c r="A577" s="91" t="s">
        <v>341</v>
      </c>
      <c r="B577" s="72" t="s">
        <v>488</v>
      </c>
      <c r="C577" s="78">
        <v>10736.52</v>
      </c>
      <c r="D577" s="78">
        <v>4431.3926320772771</v>
      </c>
      <c r="E577" s="78">
        <v>-6305.1273679227234</v>
      </c>
      <c r="F577" s="84">
        <v>-0.5872598726517273</v>
      </c>
      <c r="G577" s="74"/>
      <c r="H577" s="78">
        <v>-6305.7258051747231</v>
      </c>
      <c r="I577" s="82">
        <v>0.59843725200005338</v>
      </c>
    </row>
    <row r="578" spans="1:9">
      <c r="A578" s="91" t="s">
        <v>341</v>
      </c>
      <c r="B578" s="72" t="s">
        <v>489</v>
      </c>
      <c r="C578" s="78">
        <v>469027.74</v>
      </c>
      <c r="D578" s="78">
        <v>239878.93370121776</v>
      </c>
      <c r="E578" s="78">
        <v>-229148.80629878223</v>
      </c>
      <c r="F578" s="84">
        <v>-0.48856130833281253</v>
      </c>
      <c r="G578" s="74"/>
      <c r="H578" s="78">
        <v>-229148.67647592584</v>
      </c>
      <c r="I578" s="82">
        <v>-0.12982285639736801</v>
      </c>
    </row>
    <row r="579" spans="1:9">
      <c r="A579" s="91" t="s">
        <v>341</v>
      </c>
      <c r="B579" s="72" t="s">
        <v>490</v>
      </c>
      <c r="C579" s="78">
        <v>281506.34999999998</v>
      </c>
      <c r="D579" s="78">
        <v>181423.3282420274</v>
      </c>
      <c r="E579" s="78">
        <v>-100083.02175797257</v>
      </c>
      <c r="F579" s="84">
        <v>-0.35552669329829534</v>
      </c>
      <c r="G579" s="74"/>
      <c r="H579" s="78">
        <v>-100083.19477346959</v>
      </c>
      <c r="I579" s="82">
        <v>0.17301549700641772</v>
      </c>
    </row>
    <row r="580" spans="1:9">
      <c r="A580" s="91" t="s">
        <v>341</v>
      </c>
      <c r="B580" s="72" t="s">
        <v>491</v>
      </c>
      <c r="C580" s="78">
        <v>199977.40000000002</v>
      </c>
      <c r="D580" s="78">
        <v>151095.55147530008</v>
      </c>
      <c r="E580" s="78">
        <v>-48881.848524699948</v>
      </c>
      <c r="F580" s="84">
        <v>-0.24443686398913048</v>
      </c>
      <c r="G580" s="74"/>
      <c r="H580" s="78">
        <v>-48882.617262732761</v>
      </c>
      <c r="I580" s="82">
        <v>0.76873803280250286</v>
      </c>
    </row>
    <row r="581" spans="1:9">
      <c r="A581" s="91" t="s">
        <v>341</v>
      </c>
      <c r="B581" s="72" t="s">
        <v>492</v>
      </c>
      <c r="C581" s="78">
        <v>284223.83999999997</v>
      </c>
      <c r="D581" s="78">
        <v>147519.65181286933</v>
      </c>
      <c r="E581" s="78">
        <v>-136704.18818713064</v>
      </c>
      <c r="F581" s="84">
        <v>-0.48097368675031149</v>
      </c>
      <c r="G581" s="74"/>
      <c r="H581" s="78">
        <v>-136703.69169362582</v>
      </c>
      <c r="I581" s="82">
        <v>-0.49649350480103749</v>
      </c>
    </row>
    <row r="582" spans="1:9">
      <c r="A582" s="91" t="s">
        <v>341</v>
      </c>
      <c r="B582" s="72" t="s">
        <v>110</v>
      </c>
      <c r="C582" s="78">
        <v>422844.98</v>
      </c>
      <c r="D582" s="78">
        <v>167631.11881364684</v>
      </c>
      <c r="E582" s="78">
        <v>-255213.86118635314</v>
      </c>
      <c r="F582" s="84">
        <v>-0.60356365395742229</v>
      </c>
      <c r="G582" s="74"/>
      <c r="H582" s="78">
        <v>-255213.66521664875</v>
      </c>
      <c r="I582" s="82">
        <v>-0.19596970440034056</v>
      </c>
    </row>
    <row r="583" spans="1:9">
      <c r="A583" s="91" t="s">
        <v>341</v>
      </c>
      <c r="B583" s="72" t="s">
        <v>196</v>
      </c>
      <c r="C583" s="78">
        <v>266340.81</v>
      </c>
      <c r="D583" s="78">
        <v>141302.30720502415</v>
      </c>
      <c r="E583" s="78">
        <v>-125038.50279497585</v>
      </c>
      <c r="F583" s="84">
        <v>-0.46946805784279116</v>
      </c>
      <c r="G583" s="74"/>
      <c r="H583" s="78">
        <v>-130528.16746612171</v>
      </c>
      <c r="I583" s="82">
        <v>5489.6646711458488</v>
      </c>
    </row>
    <row r="584" spans="1:9">
      <c r="A584" s="91" t="s">
        <v>493</v>
      </c>
      <c r="B584" s="72" t="s">
        <v>494</v>
      </c>
      <c r="C584" s="78">
        <v>1194539.4800000002</v>
      </c>
      <c r="D584" s="78">
        <v>1044204.6204338096</v>
      </c>
      <c r="E584" s="78">
        <v>-150334.85956619063</v>
      </c>
      <c r="F584" s="84">
        <v>-0.1258517295436653</v>
      </c>
      <c r="G584" s="74"/>
      <c r="H584" s="78">
        <v>-150335.10534539039</v>
      </c>
      <c r="I584" s="82">
        <v>0.24577919999137521</v>
      </c>
    </row>
    <row r="585" spans="1:9">
      <c r="A585" s="91" t="s">
        <v>493</v>
      </c>
      <c r="B585" s="72" t="s">
        <v>495</v>
      </c>
      <c r="C585" s="78">
        <v>3095480.9299999997</v>
      </c>
      <c r="D585" s="78">
        <v>2986724.8250818774</v>
      </c>
      <c r="E585" s="78">
        <v>-108756.10491812229</v>
      </c>
      <c r="F585" s="84">
        <v>-3.5133831342363434E-2</v>
      </c>
      <c r="G585" s="74"/>
      <c r="H585" s="78">
        <v>-108756.84653322557</v>
      </c>
      <c r="I585" s="82">
        <v>0.74161510309204459</v>
      </c>
    </row>
    <row r="586" spans="1:9">
      <c r="A586" s="91" t="s">
        <v>493</v>
      </c>
      <c r="B586" s="72" t="s">
        <v>496</v>
      </c>
      <c r="C586" s="78">
        <v>1073040.72</v>
      </c>
      <c r="D586" s="78">
        <v>748070.81863953802</v>
      </c>
      <c r="E586" s="78">
        <v>-324969.90136046195</v>
      </c>
      <c r="F586" s="84">
        <v>-0.30284955202861452</v>
      </c>
      <c r="G586" s="74"/>
      <c r="H586" s="78">
        <v>-362771.00544737827</v>
      </c>
      <c r="I586" s="82">
        <v>37801.104086916312</v>
      </c>
    </row>
    <row r="587" spans="1:9">
      <c r="A587" s="91" t="s">
        <v>493</v>
      </c>
      <c r="B587" s="72" t="s">
        <v>346</v>
      </c>
      <c r="C587" s="78">
        <v>1105619.08</v>
      </c>
      <c r="D587" s="78">
        <v>1078657.2142217443</v>
      </c>
      <c r="E587" s="78">
        <v>-26961.865778255742</v>
      </c>
      <c r="F587" s="84">
        <v>-2.4386216072045122E-2</v>
      </c>
      <c r="G587" s="74"/>
      <c r="H587" s="78">
        <v>-27905.018292047502</v>
      </c>
      <c r="I587" s="82">
        <v>943.152513791807</v>
      </c>
    </row>
    <row r="588" spans="1:9">
      <c r="A588" s="91" t="s">
        <v>493</v>
      </c>
      <c r="B588" s="72" t="s">
        <v>497</v>
      </c>
      <c r="C588" s="78">
        <v>473063.13</v>
      </c>
      <c r="D588" s="78">
        <v>140493.17651422508</v>
      </c>
      <c r="E588" s="78">
        <v>-332569.95348577492</v>
      </c>
      <c r="F588" s="84">
        <v>-0.7030138947539093</v>
      </c>
      <c r="G588" s="74"/>
      <c r="H588" s="78">
        <v>-332570.10304221651</v>
      </c>
      <c r="I588" s="82">
        <v>0.14955644159635995</v>
      </c>
    </row>
    <row r="589" spans="1:9">
      <c r="A589" s="91" t="s">
        <v>493</v>
      </c>
      <c r="B589" s="72" t="s">
        <v>498</v>
      </c>
      <c r="C589" s="78">
        <v>101946.81</v>
      </c>
      <c r="D589" s="78">
        <v>88649.190544407713</v>
      </c>
      <c r="E589" s="78">
        <v>-13297.619455592285</v>
      </c>
      <c r="F589" s="84">
        <v>-0.13043683716628587</v>
      </c>
      <c r="G589" s="74"/>
      <c r="H589" s="78">
        <v>-26568.888351686077</v>
      </c>
      <c r="I589" s="82">
        <v>13271.268896093796</v>
      </c>
    </row>
    <row r="590" spans="1:9">
      <c r="A590" s="91" t="s">
        <v>493</v>
      </c>
      <c r="B590" s="72" t="s">
        <v>499</v>
      </c>
      <c r="C590" s="78">
        <v>2385301.25</v>
      </c>
      <c r="D590" s="78">
        <v>1835689.2308506363</v>
      </c>
      <c r="E590" s="78">
        <v>-549612.01914936374</v>
      </c>
      <c r="F590" s="84">
        <v>-0.2304161871165597</v>
      </c>
      <c r="G590" s="74"/>
      <c r="H590" s="78">
        <v>-549612.41875236365</v>
      </c>
      <c r="I590" s="82">
        <v>0.39960299991071224</v>
      </c>
    </row>
    <row r="591" spans="1:9">
      <c r="A591" s="91" t="s">
        <v>493</v>
      </c>
      <c r="B591" s="72" t="s">
        <v>500</v>
      </c>
      <c r="C591" s="78">
        <v>1445696.6199999999</v>
      </c>
      <c r="D591" s="78">
        <v>1261440.0421985041</v>
      </c>
      <c r="E591" s="78">
        <v>-184256.57780149579</v>
      </c>
      <c r="F591" s="84">
        <v>-0.12745175941650594</v>
      </c>
      <c r="G591" s="74"/>
      <c r="H591" s="78">
        <v>-203270.22136999588</v>
      </c>
      <c r="I591" s="82">
        <v>19013.643568499945</v>
      </c>
    </row>
    <row r="592" spans="1:9">
      <c r="A592" s="91" t="s">
        <v>493</v>
      </c>
      <c r="B592" s="72" t="s">
        <v>130</v>
      </c>
      <c r="C592" s="78">
        <v>2449313.0499999998</v>
      </c>
      <c r="D592" s="78">
        <v>964230.29905965726</v>
      </c>
      <c r="E592" s="78">
        <v>-1485082.7509403424</v>
      </c>
      <c r="F592" s="84">
        <v>-0.60632623132446972</v>
      </c>
      <c r="G592" s="74"/>
      <c r="H592" s="78">
        <v>-1485082.6955508429</v>
      </c>
      <c r="I592" s="82">
        <v>-5.5389499990269542E-2</v>
      </c>
    </row>
    <row r="593" spans="1:9">
      <c r="A593" s="91" t="s">
        <v>493</v>
      </c>
      <c r="B593" s="72" t="s">
        <v>132</v>
      </c>
      <c r="C593" s="78">
        <v>1193698.6399999999</v>
      </c>
      <c r="D593" s="78">
        <v>1145511.1824503287</v>
      </c>
      <c r="E593" s="78">
        <v>-48187.457549671177</v>
      </c>
      <c r="F593" s="84">
        <v>-4.0368193390646054E-2</v>
      </c>
      <c r="G593" s="74"/>
      <c r="H593" s="78">
        <v>-48187.953193371184</v>
      </c>
      <c r="I593" s="82">
        <v>0.49564370000734925</v>
      </c>
    </row>
    <row r="594" spans="1:9">
      <c r="A594" s="91" t="s">
        <v>493</v>
      </c>
      <c r="B594" s="72" t="s">
        <v>280</v>
      </c>
      <c r="C594" s="78">
        <v>3567939.08</v>
      </c>
      <c r="D594" s="78">
        <v>3097714.8285041191</v>
      </c>
      <c r="E594" s="78">
        <v>-470224.25149588101</v>
      </c>
      <c r="F594" s="84">
        <v>-0.13179155836256065</v>
      </c>
      <c r="G594" s="74"/>
      <c r="H594" s="78">
        <v>-471838.69850245758</v>
      </c>
      <c r="I594" s="82">
        <v>1614.4470065766945</v>
      </c>
    </row>
    <row r="595" spans="1:9">
      <c r="A595" s="91" t="s">
        <v>493</v>
      </c>
      <c r="B595" s="72" t="s">
        <v>501</v>
      </c>
      <c r="C595" s="78">
        <v>1357941.32</v>
      </c>
      <c r="D595" s="78">
        <v>1193927.8339468006</v>
      </c>
      <c r="E595" s="78">
        <v>-164013.48605319951</v>
      </c>
      <c r="F595" s="84">
        <v>-0.12078098194493375</v>
      </c>
      <c r="G595" s="74"/>
      <c r="H595" s="78">
        <v>-192583.27688519956</v>
      </c>
      <c r="I595" s="82">
        <v>28569.790832000086</v>
      </c>
    </row>
    <row r="596" spans="1:9">
      <c r="A596" s="91" t="s">
        <v>493</v>
      </c>
      <c r="B596" s="72" t="s">
        <v>502</v>
      </c>
      <c r="C596" s="78">
        <v>1165597.82</v>
      </c>
      <c r="D596" s="78">
        <v>1040777.5140844135</v>
      </c>
      <c r="E596" s="78">
        <v>-124820.30591558653</v>
      </c>
      <c r="F596" s="84">
        <v>-0.1070869418026078</v>
      </c>
      <c r="G596" s="74"/>
      <c r="H596" s="78">
        <v>-124820.5516947865</v>
      </c>
      <c r="I596" s="82">
        <v>0.24577919999137521</v>
      </c>
    </row>
    <row r="597" spans="1:9">
      <c r="A597" s="91" t="s">
        <v>493</v>
      </c>
      <c r="B597" s="72" t="s">
        <v>503</v>
      </c>
      <c r="C597" s="78">
        <v>1761626.84</v>
      </c>
      <c r="D597" s="78">
        <v>1416979.1654195131</v>
      </c>
      <c r="E597" s="78">
        <v>-344647.67458048696</v>
      </c>
      <c r="F597" s="84">
        <v>-0.19564170274590442</v>
      </c>
      <c r="G597" s="74"/>
      <c r="H597" s="78">
        <v>-344647.79917188687</v>
      </c>
      <c r="I597" s="82">
        <v>0.12459139991551638</v>
      </c>
    </row>
    <row r="598" spans="1:9">
      <c r="A598" s="91" t="s">
        <v>493</v>
      </c>
      <c r="B598" s="72" t="s">
        <v>187</v>
      </c>
      <c r="C598" s="78">
        <v>44959.99</v>
      </c>
      <c r="D598" s="78">
        <v>39359.548119814746</v>
      </c>
      <c r="E598" s="78">
        <v>-5600.4418801852516</v>
      </c>
      <c r="F598" s="84">
        <v>-0.1245650161440261</v>
      </c>
      <c r="G598" s="74"/>
      <c r="H598" s="78">
        <v>-11188.711918188143</v>
      </c>
      <c r="I598" s="82">
        <v>5588.2700380028909</v>
      </c>
    </row>
    <row r="599" spans="1:9">
      <c r="A599" s="91" t="s">
        <v>493</v>
      </c>
      <c r="B599" s="72" t="s">
        <v>504</v>
      </c>
      <c r="C599" s="78">
        <v>570306.47</v>
      </c>
      <c r="D599" s="78">
        <v>275871.12435082131</v>
      </c>
      <c r="E599" s="78">
        <v>-294435.34564917866</v>
      </c>
      <c r="F599" s="84">
        <v>-0.51627565377117091</v>
      </c>
      <c r="G599" s="74"/>
      <c r="H599" s="78">
        <v>-320831.02503333869</v>
      </c>
      <c r="I599" s="82">
        <v>26395.679384160001</v>
      </c>
    </row>
    <row r="600" spans="1:9">
      <c r="A600" s="91" t="s">
        <v>493</v>
      </c>
      <c r="B600" s="72" t="s">
        <v>505</v>
      </c>
      <c r="C600" s="78">
        <v>444872.43</v>
      </c>
      <c r="D600" s="78">
        <v>397638.59329215391</v>
      </c>
      <c r="E600" s="78">
        <v>-47233.836707846087</v>
      </c>
      <c r="F600" s="84">
        <v>-0.10617389058667018</v>
      </c>
      <c r="G600" s="74"/>
      <c r="H600" s="78">
        <v>-47233.355227666092</v>
      </c>
      <c r="I600" s="82">
        <v>-0.48148017999483272</v>
      </c>
    </row>
    <row r="601" spans="1:9">
      <c r="A601" s="91" t="s">
        <v>493</v>
      </c>
      <c r="B601" s="72" t="s">
        <v>506</v>
      </c>
      <c r="C601" s="78">
        <v>308536.17</v>
      </c>
      <c r="D601" s="78">
        <v>275510.71504811861</v>
      </c>
      <c r="E601" s="78">
        <v>-33025.454951881373</v>
      </c>
      <c r="F601" s="84">
        <v>-0.10703916805566548</v>
      </c>
      <c r="G601" s="74"/>
      <c r="H601" s="78">
        <v>-47812.755004494407</v>
      </c>
      <c r="I601" s="82">
        <v>14787.30005261302</v>
      </c>
    </row>
    <row r="602" spans="1:9">
      <c r="A602" s="91" t="s">
        <v>493</v>
      </c>
      <c r="B602" s="72" t="s">
        <v>154</v>
      </c>
      <c r="C602" s="78">
        <v>2366997.15</v>
      </c>
      <c r="D602" s="78">
        <v>1527815.9722693097</v>
      </c>
      <c r="E602" s="78">
        <v>-839181.17773069022</v>
      </c>
      <c r="F602" s="84">
        <v>-0.35453408878447118</v>
      </c>
      <c r="G602" s="74"/>
      <c r="H602" s="78">
        <v>-942618.36748869019</v>
      </c>
      <c r="I602" s="82">
        <v>103437.18975799996</v>
      </c>
    </row>
    <row r="603" spans="1:9">
      <c r="A603" s="91" t="s">
        <v>493</v>
      </c>
      <c r="B603" s="72" t="s">
        <v>507</v>
      </c>
      <c r="C603" s="78">
        <v>2124373.41</v>
      </c>
      <c r="D603" s="78">
        <v>1346354.7480870637</v>
      </c>
      <c r="E603" s="78">
        <v>-778018.66191293648</v>
      </c>
      <c r="F603" s="84">
        <v>-0.36623441917065624</v>
      </c>
      <c r="G603" s="74"/>
      <c r="H603" s="78">
        <v>-848723.95858675626</v>
      </c>
      <c r="I603" s="82">
        <v>70705.296673819888</v>
      </c>
    </row>
    <row r="604" spans="1:9">
      <c r="A604" s="91" t="s">
        <v>493</v>
      </c>
      <c r="B604" s="72" t="s">
        <v>508</v>
      </c>
      <c r="C604" s="78">
        <v>2932440.46</v>
      </c>
      <c r="D604" s="78">
        <v>2001706.3105513628</v>
      </c>
      <c r="E604" s="78">
        <v>-930734.14944863715</v>
      </c>
      <c r="F604" s="84">
        <v>-0.31739234338917732</v>
      </c>
      <c r="G604" s="74"/>
      <c r="H604" s="78">
        <v>-1022722.5229093372</v>
      </c>
      <c r="I604" s="82">
        <v>91988.373460700037</v>
      </c>
    </row>
    <row r="605" spans="1:9">
      <c r="A605" s="91" t="s">
        <v>493</v>
      </c>
      <c r="B605" s="72" t="s">
        <v>156</v>
      </c>
      <c r="C605" s="78">
        <v>1453964.22</v>
      </c>
      <c r="D605" s="78">
        <v>1458008.0080133525</v>
      </c>
      <c r="E605" s="78">
        <v>4043.7880133525468</v>
      </c>
      <c r="F605" s="84">
        <v>2.7812156294688925E-3</v>
      </c>
      <c r="G605" s="74"/>
      <c r="H605" s="78">
        <v>8078.2648532143794</v>
      </c>
      <c r="I605" s="82">
        <v>-4034.4768398618326</v>
      </c>
    </row>
    <row r="606" spans="1:9">
      <c r="A606" s="91" t="s">
        <v>493</v>
      </c>
      <c r="B606" s="72" t="s">
        <v>509</v>
      </c>
      <c r="C606" s="78">
        <v>3506588.93</v>
      </c>
      <c r="D606" s="78">
        <v>3368497.4306680784</v>
      </c>
      <c r="E606" s="78">
        <v>-138091.4993319218</v>
      </c>
      <c r="F606" s="84">
        <v>-3.9380578131215913E-2</v>
      </c>
      <c r="G606" s="74"/>
      <c r="H606" s="78">
        <v>-199031.97957692199</v>
      </c>
      <c r="I606" s="82">
        <v>60940.480245000217</v>
      </c>
    </row>
    <row r="607" spans="1:9">
      <c r="A607" s="91" t="s">
        <v>493</v>
      </c>
      <c r="B607" s="72" t="s">
        <v>510</v>
      </c>
      <c r="C607" s="78">
        <v>2948073.48</v>
      </c>
      <c r="D607" s="78">
        <v>2658621.3719863268</v>
      </c>
      <c r="E607" s="78">
        <v>-289452.10801367322</v>
      </c>
      <c r="F607" s="84">
        <v>-9.8183478117944742E-2</v>
      </c>
      <c r="G607" s="74"/>
      <c r="H607" s="78">
        <v>-289452.35028007289</v>
      </c>
      <c r="I607" s="82">
        <v>0.24226639978587627</v>
      </c>
    </row>
    <row r="608" spans="1:9">
      <c r="A608" s="91" t="s">
        <v>493</v>
      </c>
      <c r="B608" s="72" t="s">
        <v>493</v>
      </c>
      <c r="C608" s="78">
        <v>2449348.66</v>
      </c>
      <c r="D608" s="78">
        <v>1820015.3970176617</v>
      </c>
      <c r="E608" s="78">
        <v>-629333.26298233843</v>
      </c>
      <c r="F608" s="84">
        <v>-0.25693902761166654</v>
      </c>
      <c r="G608" s="74"/>
      <c r="H608" s="78">
        <v>-701956.58732303453</v>
      </c>
      <c r="I608" s="82">
        <v>72623.324340696214</v>
      </c>
    </row>
    <row r="609" spans="1:9">
      <c r="A609" s="91" t="s">
        <v>493</v>
      </c>
      <c r="B609" s="72" t="s">
        <v>511</v>
      </c>
      <c r="C609" s="78">
        <v>1744103.02</v>
      </c>
      <c r="D609" s="78">
        <v>1251712.3131885005</v>
      </c>
      <c r="E609" s="78">
        <v>-492390.70681149955</v>
      </c>
      <c r="F609" s="84">
        <v>-0.28231744407592363</v>
      </c>
      <c r="G609" s="74"/>
      <c r="H609" s="78">
        <v>-535835.3117173682</v>
      </c>
      <c r="I609" s="82">
        <v>43444.604905868648</v>
      </c>
    </row>
    <row r="610" spans="1:9">
      <c r="A610" s="91" t="s">
        <v>493</v>
      </c>
      <c r="B610" s="72" t="s">
        <v>73</v>
      </c>
      <c r="C610" s="78">
        <v>3389953.42</v>
      </c>
      <c r="D610" s="78">
        <v>2879309.0414505266</v>
      </c>
      <c r="E610" s="78">
        <v>-510644.37854947336</v>
      </c>
      <c r="F610" s="84">
        <v>-0.15063462982611525</v>
      </c>
      <c r="G610" s="74"/>
      <c r="H610" s="78">
        <v>-560717.9710248569</v>
      </c>
      <c r="I610" s="82">
        <v>50073.592475383542</v>
      </c>
    </row>
    <row r="611" spans="1:9">
      <c r="A611" s="91" t="s">
        <v>493</v>
      </c>
      <c r="B611" s="72" t="s">
        <v>254</v>
      </c>
      <c r="C611" s="78">
        <v>690646.02</v>
      </c>
      <c r="D611" s="78">
        <v>472291.2821504146</v>
      </c>
      <c r="E611" s="78">
        <v>-218354.73784958542</v>
      </c>
      <c r="F611" s="84">
        <v>-0.31616013344952804</v>
      </c>
      <c r="G611" s="74"/>
      <c r="H611" s="78">
        <v>-218355.03496006562</v>
      </c>
      <c r="I611" s="82">
        <v>0.29711048019817099</v>
      </c>
    </row>
    <row r="612" spans="1:9">
      <c r="A612" s="91" t="s">
        <v>493</v>
      </c>
      <c r="B612" s="72" t="s">
        <v>512</v>
      </c>
      <c r="C612" s="78">
        <v>203221.35</v>
      </c>
      <c r="D612" s="78">
        <v>175302.79111744915</v>
      </c>
      <c r="E612" s="78">
        <v>-27918.55888255086</v>
      </c>
      <c r="F612" s="84">
        <v>-0.13738004831948444</v>
      </c>
      <c r="G612" s="74"/>
      <c r="H612" s="78">
        <v>-55780.072458211551</v>
      </c>
      <c r="I612" s="82">
        <v>27861.513575660705</v>
      </c>
    </row>
    <row r="613" spans="1:9">
      <c r="A613" s="91" t="s">
        <v>513</v>
      </c>
      <c r="B613" s="72" t="s">
        <v>514</v>
      </c>
      <c r="C613" s="78">
        <v>86370.83</v>
      </c>
      <c r="D613" s="78">
        <v>91008.525529102932</v>
      </c>
      <c r="E613" s="78">
        <v>4637.6955291029299</v>
      </c>
      <c r="F613" s="84">
        <v>5.3695159918029381E-2</v>
      </c>
      <c r="G613" s="74"/>
      <c r="H613" s="78">
        <v>4637.6955291029299</v>
      </c>
      <c r="I613" s="82">
        <v>0</v>
      </c>
    </row>
    <row r="614" spans="1:9">
      <c r="A614" s="91" t="s">
        <v>513</v>
      </c>
      <c r="B614" s="72" t="s">
        <v>515</v>
      </c>
      <c r="C614" s="78">
        <v>169567.78999999998</v>
      </c>
      <c r="D614" s="78">
        <v>200680.2275850552</v>
      </c>
      <c r="E614" s="78">
        <v>31112.437585055217</v>
      </c>
      <c r="F614" s="84">
        <v>0.18348082253743603</v>
      </c>
      <c r="G614" s="74"/>
      <c r="H614" s="78">
        <v>31112.05445076419</v>
      </c>
      <c r="I614" s="82">
        <v>0.38313429100526264</v>
      </c>
    </row>
    <row r="615" spans="1:9">
      <c r="A615" s="91" t="s">
        <v>513</v>
      </c>
      <c r="B615" s="72" t="s">
        <v>516</v>
      </c>
      <c r="C615" s="78">
        <v>2566.44</v>
      </c>
      <c r="D615" s="78">
        <v>1664.3071439559217</v>
      </c>
      <c r="E615" s="78">
        <v>-902.13285604407838</v>
      </c>
      <c r="F615" s="84">
        <v>-0.35151137608674987</v>
      </c>
      <c r="G615" s="74"/>
      <c r="H615" s="78">
        <v>-902.13285604407838</v>
      </c>
      <c r="I615" s="82">
        <v>0</v>
      </c>
    </row>
    <row r="616" spans="1:9">
      <c r="A616" s="91" t="s">
        <v>513</v>
      </c>
      <c r="B616" s="72" t="s">
        <v>517</v>
      </c>
      <c r="C616" s="78">
        <v>63385.65</v>
      </c>
      <c r="D616" s="78">
        <v>79438.58309461418</v>
      </c>
      <c r="E616" s="78">
        <v>16052.933094614178</v>
      </c>
      <c r="F616" s="84">
        <v>0.25325816008219809</v>
      </c>
      <c r="G616" s="74"/>
      <c r="H616" s="78">
        <v>16052.933094614178</v>
      </c>
      <c r="I616" s="82">
        <v>0</v>
      </c>
    </row>
    <row r="617" spans="1:9">
      <c r="A617" s="91" t="s">
        <v>513</v>
      </c>
      <c r="B617" s="72" t="s">
        <v>73</v>
      </c>
      <c r="C617" s="78">
        <v>5126.7299999999996</v>
      </c>
      <c r="D617" s="78">
        <v>7242.7438602033608</v>
      </c>
      <c r="E617" s="78">
        <v>2116.0138602033612</v>
      </c>
      <c r="F617" s="84">
        <v>0.41274142781136541</v>
      </c>
      <c r="G617" s="74"/>
      <c r="H617" s="78">
        <v>2116.0138602033612</v>
      </c>
      <c r="I617" s="82">
        <v>0</v>
      </c>
    </row>
    <row r="618" spans="1:9">
      <c r="A618" s="91" t="s">
        <v>513</v>
      </c>
      <c r="B618" s="72" t="s">
        <v>518</v>
      </c>
      <c r="C618" s="78">
        <v>47619.519999999997</v>
      </c>
      <c r="D618" s="78">
        <v>54003.295430702434</v>
      </c>
      <c r="E618" s="78">
        <v>6383.775430702437</v>
      </c>
      <c r="F618" s="84">
        <v>0.13405795418984562</v>
      </c>
      <c r="G618" s="74"/>
      <c r="H618" s="78">
        <v>6383.4814718043344</v>
      </c>
      <c r="I618" s="82">
        <v>0.2939588981007546</v>
      </c>
    </row>
    <row r="619" spans="1:9">
      <c r="A619" s="91" t="s">
        <v>513</v>
      </c>
      <c r="B619" s="72" t="s">
        <v>519</v>
      </c>
      <c r="C619" s="78">
        <v>15945.25</v>
      </c>
      <c r="D619" s="78">
        <v>22572.416288568445</v>
      </c>
      <c r="E619" s="78">
        <v>6627.1662885684455</v>
      </c>
      <c r="F619" s="84">
        <v>0.4156200930414039</v>
      </c>
      <c r="G619" s="74"/>
      <c r="H619" s="78">
        <v>6627.1662885684455</v>
      </c>
      <c r="I619" s="82">
        <v>0</v>
      </c>
    </row>
    <row r="620" spans="1:9">
      <c r="A620" s="91" t="s">
        <v>520</v>
      </c>
      <c r="B620" s="72" t="s">
        <v>521</v>
      </c>
      <c r="C620" s="78">
        <v>332194.96999999997</v>
      </c>
      <c r="D620" s="78">
        <v>252898.01193767344</v>
      </c>
      <c r="E620" s="78">
        <v>-79296.958062326536</v>
      </c>
      <c r="F620" s="84">
        <v>-0.23870607692321935</v>
      </c>
      <c r="G620" s="74"/>
      <c r="H620" s="78">
        <v>-134892.92902448948</v>
      </c>
      <c r="I620" s="82">
        <v>55595.970962162915</v>
      </c>
    </row>
    <row r="621" spans="1:9">
      <c r="A621" s="91" t="s">
        <v>520</v>
      </c>
      <c r="B621" s="72" t="s">
        <v>522</v>
      </c>
      <c r="C621" s="78">
        <v>123568.61</v>
      </c>
      <c r="D621" s="78">
        <v>88433.25605670904</v>
      </c>
      <c r="E621" s="78">
        <v>-35135.35394329096</v>
      </c>
      <c r="F621" s="84">
        <v>-0.28433882960479168</v>
      </c>
      <c r="G621" s="74"/>
      <c r="H621" s="78">
        <v>-70200.420105736237</v>
      </c>
      <c r="I621" s="82">
        <v>35065.066162445277</v>
      </c>
    </row>
    <row r="622" spans="1:9">
      <c r="A622" s="91" t="s">
        <v>520</v>
      </c>
      <c r="B622" s="72" t="s">
        <v>523</v>
      </c>
      <c r="C622" s="78">
        <v>446763.38</v>
      </c>
      <c r="D622" s="78">
        <v>374785.33022937475</v>
      </c>
      <c r="E622" s="78">
        <v>-71978.04977062525</v>
      </c>
      <c r="F622" s="84">
        <v>-0.16111000362345107</v>
      </c>
      <c r="G622" s="74"/>
      <c r="H622" s="78">
        <v>-143814.6852490684</v>
      </c>
      <c r="I622" s="82">
        <v>71836.635478443117</v>
      </c>
    </row>
    <row r="623" spans="1:9">
      <c r="A623" s="91" t="s">
        <v>520</v>
      </c>
      <c r="B623" s="72" t="s">
        <v>240</v>
      </c>
      <c r="C623" s="78">
        <v>440099.36</v>
      </c>
      <c r="D623" s="78">
        <v>369269.2747596266</v>
      </c>
      <c r="E623" s="78">
        <v>-70830.085240373388</v>
      </c>
      <c r="F623" s="84">
        <v>-0.1609411230236131</v>
      </c>
      <c r="G623" s="74"/>
      <c r="H623" s="78">
        <v>-119524.11541954344</v>
      </c>
      <c r="I623" s="82">
        <v>48694.030179170019</v>
      </c>
    </row>
    <row r="624" spans="1:9">
      <c r="A624" s="91" t="s">
        <v>520</v>
      </c>
      <c r="B624" s="72" t="s">
        <v>524</v>
      </c>
      <c r="C624" s="78">
        <v>61246.7</v>
      </c>
      <c r="D624" s="78">
        <v>54939.465917382033</v>
      </c>
      <c r="E624" s="78">
        <v>-6307.2340826179643</v>
      </c>
      <c r="F624" s="84">
        <v>-0.10298079868169166</v>
      </c>
      <c r="G624" s="74"/>
      <c r="H624" s="78">
        <v>-12601.489539712773</v>
      </c>
      <c r="I624" s="82">
        <v>6294.255457094805</v>
      </c>
    </row>
    <row r="625" spans="1:9">
      <c r="A625" s="91" t="s">
        <v>520</v>
      </c>
      <c r="B625" s="72" t="s">
        <v>525</v>
      </c>
      <c r="C625" s="78">
        <v>142053.22</v>
      </c>
      <c r="D625" s="78">
        <v>105236.88322623007</v>
      </c>
      <c r="E625" s="78">
        <v>-36816.33677376993</v>
      </c>
      <c r="F625" s="84">
        <v>-0.25917284221906361</v>
      </c>
      <c r="G625" s="74"/>
      <c r="H625" s="78">
        <v>-73559.652312001708</v>
      </c>
      <c r="I625" s="82">
        <v>36743.315538231764</v>
      </c>
    </row>
    <row r="626" spans="1:9">
      <c r="A626" s="91" t="s">
        <v>520</v>
      </c>
      <c r="B626" s="72" t="s">
        <v>526</v>
      </c>
      <c r="C626" s="78">
        <v>197613.78</v>
      </c>
      <c r="D626" s="78">
        <v>176412.4855069223</v>
      </c>
      <c r="E626" s="78">
        <v>-21201.294493077701</v>
      </c>
      <c r="F626" s="84">
        <v>-0.10728651864803002</v>
      </c>
      <c r="G626" s="74"/>
      <c r="H626" s="78">
        <v>-42360.992558881597</v>
      </c>
      <c r="I626" s="82">
        <v>21159.69806580391</v>
      </c>
    </row>
    <row r="627" spans="1:9">
      <c r="A627" s="91" t="s">
        <v>520</v>
      </c>
      <c r="B627" s="72" t="s">
        <v>383</v>
      </c>
      <c r="C627" s="78">
        <v>26815.360000000001</v>
      </c>
      <c r="D627" s="78">
        <v>22350.71729481321</v>
      </c>
      <c r="E627" s="78">
        <v>-4464.6427051867904</v>
      </c>
      <c r="F627" s="84">
        <v>-0.16649572130252177</v>
      </c>
      <c r="G627" s="74"/>
      <c r="H627" s="78">
        <v>-8919.855886628442</v>
      </c>
      <c r="I627" s="82">
        <v>4455.2131814416498</v>
      </c>
    </row>
    <row r="628" spans="1:9">
      <c r="A628" s="91" t="s">
        <v>520</v>
      </c>
      <c r="B628" s="72" t="s">
        <v>527</v>
      </c>
      <c r="C628" s="78">
        <v>255245.21000000002</v>
      </c>
      <c r="D628" s="78">
        <v>192116.4233107029</v>
      </c>
      <c r="E628" s="78">
        <v>-63128.786689297121</v>
      </c>
      <c r="F628" s="84">
        <v>-0.24732603871115591</v>
      </c>
      <c r="G628" s="74"/>
      <c r="H628" s="78">
        <v>-126131.12744807516</v>
      </c>
      <c r="I628" s="82">
        <v>63002.340758778038</v>
      </c>
    </row>
    <row r="629" spans="1:9">
      <c r="A629" s="91" t="s">
        <v>520</v>
      </c>
      <c r="B629" s="72" t="s">
        <v>528</v>
      </c>
      <c r="C629" s="78">
        <v>41556.81</v>
      </c>
      <c r="D629" s="78">
        <v>36465.704510723088</v>
      </c>
      <c r="E629" s="78">
        <v>-5091.1054892769098</v>
      </c>
      <c r="F629" s="84">
        <v>-0.12250953548352027</v>
      </c>
      <c r="G629" s="74"/>
      <c r="H629" s="78">
        <v>-10171.740199806409</v>
      </c>
      <c r="I629" s="82">
        <v>5080.634710529499</v>
      </c>
    </row>
    <row r="630" spans="1:9">
      <c r="A630" s="91" t="s">
        <v>520</v>
      </c>
      <c r="B630" s="72" t="s">
        <v>529</v>
      </c>
      <c r="C630" s="78">
        <v>14002.39</v>
      </c>
      <c r="D630" s="78">
        <v>12206.267359042928</v>
      </c>
      <c r="E630" s="78">
        <v>-1796.1226409570718</v>
      </c>
      <c r="F630" s="84">
        <v>-0.12827257639282094</v>
      </c>
      <c r="G630" s="74"/>
      <c r="H630" s="78">
        <v>-3587.688985201748</v>
      </c>
      <c r="I630" s="82">
        <v>1791.5663442446748</v>
      </c>
    </row>
    <row r="631" spans="1:9">
      <c r="A631" s="91" t="s">
        <v>520</v>
      </c>
      <c r="B631" s="72" t="s">
        <v>530</v>
      </c>
      <c r="C631" s="78">
        <v>136064.46000000002</v>
      </c>
      <c r="D631" s="78">
        <v>97786.634773236234</v>
      </c>
      <c r="E631" s="78">
        <v>-38277.825226763787</v>
      </c>
      <c r="F631" s="84">
        <v>-0.28132125925288487</v>
      </c>
      <c r="G631" s="74"/>
      <c r="H631" s="78">
        <v>-76479.380283582534</v>
      </c>
      <c r="I631" s="82">
        <v>38201.555056818761</v>
      </c>
    </row>
    <row r="632" spans="1:9">
      <c r="A632" s="91" t="s">
        <v>520</v>
      </c>
      <c r="B632" s="72" t="s">
        <v>531</v>
      </c>
      <c r="C632" s="78">
        <v>78771.33</v>
      </c>
      <c r="D632" s="78">
        <v>38899.932795983506</v>
      </c>
      <c r="E632" s="78">
        <v>-39871.397204016495</v>
      </c>
      <c r="F632" s="84">
        <v>-0.50616635778545949</v>
      </c>
      <c r="G632" s="74"/>
      <c r="H632" s="78">
        <v>-61995.242779317174</v>
      </c>
      <c r="I632" s="82">
        <v>22123.845575300678</v>
      </c>
    </row>
    <row r="633" spans="1:9">
      <c r="A633" s="91" t="s">
        <v>520</v>
      </c>
      <c r="B633" s="72" t="s">
        <v>532</v>
      </c>
      <c r="C633" s="78">
        <v>111344.14</v>
      </c>
      <c r="D633" s="78">
        <v>88373.226938382664</v>
      </c>
      <c r="E633" s="78">
        <v>-22970.913061617335</v>
      </c>
      <c r="F633" s="84">
        <v>-0.20630554119522893</v>
      </c>
      <c r="G633" s="74"/>
      <c r="H633" s="78">
        <v>-45895.420239662279</v>
      </c>
      <c r="I633" s="82">
        <v>22924.507178044951</v>
      </c>
    </row>
    <row r="634" spans="1:9">
      <c r="A634" s="91" t="s">
        <v>520</v>
      </c>
      <c r="B634" s="72" t="s">
        <v>57</v>
      </c>
      <c r="C634" s="78">
        <v>39478.46</v>
      </c>
      <c r="D634" s="78">
        <v>31807.177027230107</v>
      </c>
      <c r="E634" s="78">
        <v>-7671.2829727698918</v>
      </c>
      <c r="F634" s="84">
        <v>-0.19431565903963557</v>
      </c>
      <c r="G634" s="74"/>
      <c r="H634" s="78">
        <v>-15326.149661670788</v>
      </c>
      <c r="I634" s="82">
        <v>7654.8666889008964</v>
      </c>
    </row>
    <row r="635" spans="1:9">
      <c r="A635" s="91" t="s">
        <v>520</v>
      </c>
      <c r="B635" s="72" t="s">
        <v>61</v>
      </c>
      <c r="C635" s="78">
        <v>40938.35</v>
      </c>
      <c r="D635" s="78">
        <v>27880.686095590641</v>
      </c>
      <c r="E635" s="78">
        <v>-13057.663904409357</v>
      </c>
      <c r="F635" s="84">
        <v>-0.3189592131683216</v>
      </c>
      <c r="G635" s="74"/>
      <c r="H635" s="78">
        <v>-26090.114065120735</v>
      </c>
      <c r="I635" s="82">
        <v>13032.450160711378</v>
      </c>
    </row>
    <row r="636" spans="1:9">
      <c r="A636" s="91" t="s">
        <v>520</v>
      </c>
      <c r="B636" s="72" t="s">
        <v>533</v>
      </c>
      <c r="C636" s="78">
        <v>59277.25</v>
      </c>
      <c r="D636" s="78">
        <v>58700.535359788701</v>
      </c>
      <c r="E636" s="78">
        <v>-576.71464021129941</v>
      </c>
      <c r="F636" s="84">
        <v>-9.729105857834151E-3</v>
      </c>
      <c r="G636" s="74"/>
      <c r="H636" s="78">
        <v>-1153.4818079067854</v>
      </c>
      <c r="I636" s="82">
        <v>576.76716769548511</v>
      </c>
    </row>
    <row r="637" spans="1:9">
      <c r="A637" s="91" t="s">
        <v>520</v>
      </c>
      <c r="B637" s="72" t="s">
        <v>534</v>
      </c>
      <c r="C637" s="78">
        <v>119327.42</v>
      </c>
      <c r="D637" s="78">
        <v>118538.59633371429</v>
      </c>
      <c r="E637" s="78">
        <v>-788.8236662857089</v>
      </c>
      <c r="F637" s="84">
        <v>-6.6105817613898712E-3</v>
      </c>
      <c r="G637" s="74"/>
      <c r="H637" s="78">
        <v>-1575.7229922689321</v>
      </c>
      <c r="I637" s="82">
        <v>786.89932598322048</v>
      </c>
    </row>
    <row r="638" spans="1:9">
      <c r="A638" s="91" t="s">
        <v>520</v>
      </c>
      <c r="B638" s="72" t="s">
        <v>251</v>
      </c>
      <c r="C638" s="78">
        <v>42338.95</v>
      </c>
      <c r="D638" s="78">
        <v>32890.93013220471</v>
      </c>
      <c r="E638" s="78">
        <v>-9448.0198677952867</v>
      </c>
      <c r="F638" s="84">
        <v>-0.22315196451010919</v>
      </c>
      <c r="G638" s="74"/>
      <c r="H638" s="78">
        <v>-18875.903700424016</v>
      </c>
      <c r="I638" s="82">
        <v>9427.8838326287223</v>
      </c>
    </row>
    <row r="639" spans="1:9">
      <c r="A639" s="91" t="s">
        <v>520</v>
      </c>
      <c r="B639" s="72" t="s">
        <v>535</v>
      </c>
      <c r="C639" s="78">
        <v>24068.18</v>
      </c>
      <c r="D639" s="78">
        <v>23140.025546095178</v>
      </c>
      <c r="E639" s="78">
        <v>-928.15445390482273</v>
      </c>
      <c r="F639" s="84">
        <v>-3.8563549628797142E-2</v>
      </c>
      <c r="G639" s="74"/>
      <c r="H639" s="78">
        <v>-1852.7370892650856</v>
      </c>
      <c r="I639" s="82">
        <v>924.58263536026425</v>
      </c>
    </row>
    <row r="640" spans="1:9">
      <c r="A640" s="91" t="s">
        <v>520</v>
      </c>
      <c r="B640" s="72" t="s">
        <v>536</v>
      </c>
      <c r="C640" s="78">
        <v>174536.49</v>
      </c>
      <c r="D640" s="78">
        <v>139329.28711577953</v>
      </c>
      <c r="E640" s="78">
        <v>-35207.20288422046</v>
      </c>
      <c r="F640" s="84">
        <v>-0.20171829331631719</v>
      </c>
      <c r="G640" s="74"/>
      <c r="H640" s="78">
        <v>-70345.113186035058</v>
      </c>
      <c r="I640" s="82">
        <v>35137.910301814569</v>
      </c>
    </row>
    <row r="641" spans="1:9">
      <c r="A641" s="91" t="s">
        <v>520</v>
      </c>
      <c r="B641" s="72" t="s">
        <v>537</v>
      </c>
      <c r="C641" s="78">
        <v>426852.47</v>
      </c>
      <c r="D641" s="78">
        <v>422782.55210919533</v>
      </c>
      <c r="E641" s="78">
        <v>-4069.9178908046451</v>
      </c>
      <c r="F641" s="84">
        <v>-9.534717910393363E-3</v>
      </c>
      <c r="G641" s="74"/>
      <c r="H641" s="78">
        <v>-8133.0616168794077</v>
      </c>
      <c r="I641" s="82">
        <v>4063.1437260747189</v>
      </c>
    </row>
    <row r="642" spans="1:9">
      <c r="A642" s="91" t="s">
        <v>520</v>
      </c>
      <c r="B642" s="72" t="s">
        <v>68</v>
      </c>
      <c r="C642" s="78">
        <v>72909.13</v>
      </c>
      <c r="D642" s="78">
        <v>48325.834127849092</v>
      </c>
      <c r="E642" s="78">
        <v>-24583.295872150913</v>
      </c>
      <c r="F642" s="84">
        <v>-0.33717719402427254</v>
      </c>
      <c r="G642" s="74"/>
      <c r="H642" s="78">
        <v>-49116.481874775112</v>
      </c>
      <c r="I642" s="82">
        <v>24533.186002624207</v>
      </c>
    </row>
    <row r="643" spans="1:9">
      <c r="A643" s="91" t="s">
        <v>520</v>
      </c>
      <c r="B643" s="72" t="s">
        <v>538</v>
      </c>
      <c r="C643" s="78">
        <v>254412.79999999999</v>
      </c>
      <c r="D643" s="78">
        <v>198113.99817813226</v>
      </c>
      <c r="E643" s="78">
        <v>-56298.801821867732</v>
      </c>
      <c r="F643" s="84">
        <v>-0.22128918757966476</v>
      </c>
      <c r="G643" s="74"/>
      <c r="H643" s="78">
        <v>-76820.37173336526</v>
      </c>
      <c r="I643" s="82">
        <v>20521.569911497529</v>
      </c>
    </row>
    <row r="644" spans="1:9">
      <c r="A644" s="91" t="s">
        <v>520</v>
      </c>
      <c r="B644" s="72" t="s">
        <v>539</v>
      </c>
      <c r="C644" s="78">
        <v>178158.14</v>
      </c>
      <c r="D644" s="78">
        <v>119393.82744047511</v>
      </c>
      <c r="E644" s="78">
        <v>-58764.3125595249</v>
      </c>
      <c r="F644" s="84">
        <v>-0.32984354551257045</v>
      </c>
      <c r="G644" s="74"/>
      <c r="H644" s="78">
        <v>-100583.09974058394</v>
      </c>
      <c r="I644" s="82">
        <v>41818.787181059059</v>
      </c>
    </row>
    <row r="645" spans="1:9">
      <c r="A645" s="91" t="s">
        <v>520</v>
      </c>
      <c r="B645" s="72" t="s">
        <v>540</v>
      </c>
      <c r="C645" s="78">
        <v>21928.41</v>
      </c>
      <c r="D645" s="78">
        <v>17239.281900754344</v>
      </c>
      <c r="E645" s="78">
        <v>-4689.1280992456559</v>
      </c>
      <c r="F645" s="84">
        <v>-0.21383803473419441</v>
      </c>
      <c r="G645" s="74"/>
      <c r="H645" s="78">
        <v>-9369.5928326971462</v>
      </c>
      <c r="I645" s="82">
        <v>4680.4647334514902</v>
      </c>
    </row>
    <row r="646" spans="1:9">
      <c r="A646" s="91" t="s">
        <v>520</v>
      </c>
      <c r="B646" s="72" t="s">
        <v>461</v>
      </c>
      <c r="C646" s="78">
        <v>51839.34</v>
      </c>
      <c r="D646" s="78">
        <v>51655.973925167993</v>
      </c>
      <c r="E646" s="78">
        <v>-183.36607483200351</v>
      </c>
      <c r="F646" s="84">
        <v>-3.5371992550831764E-3</v>
      </c>
      <c r="G646" s="74"/>
      <c r="H646" s="78">
        <v>-365.97369844810498</v>
      </c>
      <c r="I646" s="82">
        <v>182.60762361609522</v>
      </c>
    </row>
    <row r="647" spans="1:9">
      <c r="A647" s="91" t="s">
        <v>520</v>
      </c>
      <c r="B647" s="72" t="s">
        <v>73</v>
      </c>
      <c r="C647" s="78">
        <v>49777.54</v>
      </c>
      <c r="D647" s="78">
        <v>39534.097120271625</v>
      </c>
      <c r="E647" s="78">
        <v>-10243.442879728376</v>
      </c>
      <c r="F647" s="84">
        <v>-0.20578443369697208</v>
      </c>
      <c r="G647" s="74"/>
      <c r="H647" s="78">
        <v>-20468.136042780796</v>
      </c>
      <c r="I647" s="82">
        <v>10224.69316305242</v>
      </c>
    </row>
    <row r="648" spans="1:9">
      <c r="A648" s="91" t="s">
        <v>520</v>
      </c>
      <c r="B648" s="72" t="s">
        <v>541</v>
      </c>
      <c r="C648" s="78">
        <v>66641.41</v>
      </c>
      <c r="D648" s="78">
        <v>48648.959406610476</v>
      </c>
      <c r="E648" s="78">
        <v>-17992.450593389527</v>
      </c>
      <c r="F648" s="84">
        <v>-0.2699890442502571</v>
      </c>
      <c r="G648" s="74"/>
      <c r="H648" s="78">
        <v>-35949.685450999015</v>
      </c>
      <c r="I648" s="82">
        <v>17957.234857609488</v>
      </c>
    </row>
    <row r="649" spans="1:9">
      <c r="A649" s="91" t="s">
        <v>520</v>
      </c>
      <c r="B649" s="72" t="s">
        <v>542</v>
      </c>
      <c r="C649" s="78">
        <v>128680.44</v>
      </c>
      <c r="D649" s="78">
        <v>99189.882439506182</v>
      </c>
      <c r="E649" s="78">
        <v>-29490.55756049382</v>
      </c>
      <c r="F649" s="84">
        <v>-0.22917669197038665</v>
      </c>
      <c r="G649" s="74"/>
      <c r="H649" s="78">
        <v>-58921.261279840095</v>
      </c>
      <c r="I649" s="82">
        <v>29430.703719346275</v>
      </c>
    </row>
    <row r="650" spans="1:9">
      <c r="A650" s="91" t="s">
        <v>73</v>
      </c>
      <c r="B650" s="72" t="s">
        <v>543</v>
      </c>
      <c r="C650" s="78">
        <v>212483.09</v>
      </c>
      <c r="D650" s="78">
        <v>212205.70159671345</v>
      </c>
      <c r="E650" s="78">
        <v>-277.38840328654624</v>
      </c>
      <c r="F650" s="84">
        <v>-1.3054610759216003E-3</v>
      </c>
      <c r="G650" s="74"/>
      <c r="H650" s="78">
        <v>12568.051743913718</v>
      </c>
      <c r="I650" s="82">
        <v>-12845.440147200265</v>
      </c>
    </row>
    <row r="651" spans="1:9">
      <c r="A651" s="91" t="s">
        <v>73</v>
      </c>
      <c r="B651" s="72" t="s">
        <v>544</v>
      </c>
      <c r="C651" s="78">
        <v>4106219.87</v>
      </c>
      <c r="D651" s="78">
        <v>3471331.2818945162</v>
      </c>
      <c r="E651" s="78">
        <v>-634888.58810548391</v>
      </c>
      <c r="F651" s="84">
        <v>-0.15461631578571167</v>
      </c>
      <c r="G651" s="74"/>
      <c r="H651" s="78">
        <v>-1107495.4948691884</v>
      </c>
      <c r="I651" s="82">
        <v>472606.90676370496</v>
      </c>
    </row>
    <row r="652" spans="1:9">
      <c r="A652" s="91" t="s">
        <v>73</v>
      </c>
      <c r="B652" s="72" t="s">
        <v>545</v>
      </c>
      <c r="C652" s="78">
        <v>1582708.91</v>
      </c>
      <c r="D652" s="78">
        <v>1169249.6196154086</v>
      </c>
      <c r="E652" s="78">
        <v>-413459.29038459132</v>
      </c>
      <c r="F652" s="84">
        <v>-0.26123520741700468</v>
      </c>
      <c r="G652" s="74"/>
      <c r="H652" s="78">
        <v>-673277.41375359439</v>
      </c>
      <c r="I652" s="82">
        <v>259818.12336900318</v>
      </c>
    </row>
    <row r="653" spans="1:9">
      <c r="A653" s="91" t="s">
        <v>73</v>
      </c>
      <c r="B653" s="72" t="s">
        <v>213</v>
      </c>
      <c r="C653" s="78">
        <v>4819.8</v>
      </c>
      <c r="D653" s="78">
        <v>1432.5856257481257</v>
      </c>
      <c r="E653" s="78">
        <v>-3387.2143742518747</v>
      </c>
      <c r="F653" s="84">
        <v>-0.70277073203283846</v>
      </c>
      <c r="G653" s="74"/>
      <c r="H653" s="78">
        <v>-3387.2143742518747</v>
      </c>
      <c r="I653" s="82">
        <v>0</v>
      </c>
    </row>
    <row r="654" spans="1:9">
      <c r="A654" s="91" t="s">
        <v>73</v>
      </c>
      <c r="B654" s="72" t="s">
        <v>162</v>
      </c>
      <c r="C654" s="78">
        <v>477502.62</v>
      </c>
      <c r="D654" s="78">
        <v>505806.0844908657</v>
      </c>
      <c r="E654" s="78">
        <v>28303.464490865706</v>
      </c>
      <c r="F654" s="84">
        <v>5.9273945954193309E-2</v>
      </c>
      <c r="G654" s="74"/>
      <c r="H654" s="78">
        <v>87877.036359169404</v>
      </c>
      <c r="I654" s="82">
        <v>-59573.571868303668</v>
      </c>
    </row>
    <row r="655" spans="1:9">
      <c r="A655" s="91" t="s">
        <v>73</v>
      </c>
      <c r="B655" s="72" t="s">
        <v>546</v>
      </c>
      <c r="C655" s="78">
        <v>194352.4</v>
      </c>
      <c r="D655" s="78">
        <v>53740.550617256216</v>
      </c>
      <c r="E655" s="78">
        <v>-140611.84938274376</v>
      </c>
      <c r="F655" s="84">
        <v>-0.72348913305286566</v>
      </c>
      <c r="G655" s="74"/>
      <c r="H655" s="78">
        <v>-140611.89217543276</v>
      </c>
      <c r="I655" s="82">
        <v>4.2792689000634709E-2</v>
      </c>
    </row>
    <row r="656" spans="1:9">
      <c r="A656" s="91" t="s">
        <v>73</v>
      </c>
      <c r="B656" s="72" t="s">
        <v>126</v>
      </c>
      <c r="C656" s="78">
        <v>143664.22</v>
      </c>
      <c r="D656" s="78">
        <v>143663.9972681686</v>
      </c>
      <c r="E656" s="78">
        <v>-0.22273183139623143</v>
      </c>
      <c r="F656" s="84">
        <v>-1.5503639764739713E-6</v>
      </c>
      <c r="G656" s="74"/>
      <c r="H656" s="78">
        <v>-1.2820097851206613</v>
      </c>
      <c r="I656" s="82">
        <v>1.059277953725541</v>
      </c>
    </row>
    <row r="657" spans="1:9">
      <c r="A657" s="91" t="s">
        <v>73</v>
      </c>
      <c r="B657" s="72" t="s">
        <v>547</v>
      </c>
      <c r="C657" s="78">
        <v>1972683.92</v>
      </c>
      <c r="D657" s="78">
        <v>1424538.5517264414</v>
      </c>
      <c r="E657" s="78">
        <v>-548145.36827355856</v>
      </c>
      <c r="F657" s="84">
        <v>-0.27786781385309745</v>
      </c>
      <c r="G657" s="74"/>
      <c r="H657" s="78">
        <v>-872150.82763435855</v>
      </c>
      <c r="I657" s="82">
        <v>324005.45936079999</v>
      </c>
    </row>
    <row r="658" spans="1:9">
      <c r="A658" s="91" t="s">
        <v>73</v>
      </c>
      <c r="B658" s="72" t="s">
        <v>130</v>
      </c>
      <c r="C658" s="78">
        <v>322852.8</v>
      </c>
      <c r="D658" s="78">
        <v>322422.5975722415</v>
      </c>
      <c r="E658" s="78">
        <v>-430.20242775848601</v>
      </c>
      <c r="F658" s="84">
        <v>-1.3325033196505839E-3</v>
      </c>
      <c r="G658" s="74"/>
      <c r="H658" s="78">
        <v>28874.935038500495</v>
      </c>
      <c r="I658" s="82">
        <v>-29305.137466258981</v>
      </c>
    </row>
    <row r="659" spans="1:9">
      <c r="A659" s="91" t="s">
        <v>73</v>
      </c>
      <c r="B659" s="72" t="s">
        <v>548</v>
      </c>
      <c r="C659" s="78">
        <v>566442.77</v>
      </c>
      <c r="D659" s="78">
        <v>370954.52482132864</v>
      </c>
      <c r="E659" s="78">
        <v>-195488.24517867138</v>
      </c>
      <c r="F659" s="84">
        <v>-0.34511561543749841</v>
      </c>
      <c r="G659" s="74"/>
      <c r="H659" s="78">
        <v>-331826.29145017447</v>
      </c>
      <c r="I659" s="82">
        <v>136338.04627150315</v>
      </c>
    </row>
    <row r="660" spans="1:9">
      <c r="A660" s="91" t="s">
        <v>73</v>
      </c>
      <c r="B660" s="72" t="s">
        <v>137</v>
      </c>
      <c r="C660" s="78">
        <v>1737736.0299999998</v>
      </c>
      <c r="D660" s="78">
        <v>1401677.7405656427</v>
      </c>
      <c r="E660" s="78">
        <v>-336058.28943435708</v>
      </c>
      <c r="F660" s="84">
        <v>-0.19338857204586885</v>
      </c>
      <c r="G660" s="74"/>
      <c r="H660" s="78">
        <v>-529220.59593596961</v>
      </c>
      <c r="I660" s="82">
        <v>193162.30650161242</v>
      </c>
    </row>
    <row r="661" spans="1:9">
      <c r="A661" s="91" t="s">
        <v>73</v>
      </c>
      <c r="B661" s="72" t="s">
        <v>549</v>
      </c>
      <c r="C661" s="78">
        <v>481266.06000000006</v>
      </c>
      <c r="D661" s="78">
        <v>560425.34118140151</v>
      </c>
      <c r="E661" s="78">
        <v>79159.281181401457</v>
      </c>
      <c r="F661" s="84">
        <v>0.16448132906235161</v>
      </c>
      <c r="G661" s="74"/>
      <c r="H661" s="78">
        <v>79159.538286625873</v>
      </c>
      <c r="I661" s="82">
        <v>-0.2571052243874874</v>
      </c>
    </row>
    <row r="662" spans="1:9">
      <c r="A662" s="91" t="s">
        <v>73</v>
      </c>
      <c r="B662" s="72" t="s">
        <v>550</v>
      </c>
      <c r="C662" s="78">
        <v>1686474.63</v>
      </c>
      <c r="D662" s="78">
        <v>1357164.7711844528</v>
      </c>
      <c r="E662" s="78">
        <v>-329309.85881554708</v>
      </c>
      <c r="F662" s="84">
        <v>-0.19526523136345497</v>
      </c>
      <c r="G662" s="74"/>
      <c r="H662" s="78">
        <v>-538143.05218369572</v>
      </c>
      <c r="I662" s="82">
        <v>208833.19336814852</v>
      </c>
    </row>
    <row r="663" spans="1:9">
      <c r="A663" s="91" t="s">
        <v>73</v>
      </c>
      <c r="B663" s="72" t="s">
        <v>551</v>
      </c>
      <c r="C663" s="78">
        <v>116269.38</v>
      </c>
      <c r="D663" s="78">
        <v>93902.930572362238</v>
      </c>
      <c r="E663" s="78">
        <v>-22366.449427637766</v>
      </c>
      <c r="F663" s="84">
        <v>-0.19236749544581527</v>
      </c>
      <c r="G663" s="74"/>
      <c r="H663" s="78">
        <v>-36403.279951012519</v>
      </c>
      <c r="I663" s="82">
        <v>14036.830523374767</v>
      </c>
    </row>
    <row r="664" spans="1:9">
      <c r="A664" s="91" t="s">
        <v>73</v>
      </c>
      <c r="B664" s="72" t="s">
        <v>220</v>
      </c>
      <c r="C664" s="78">
        <v>2650293.87</v>
      </c>
      <c r="D664" s="78">
        <v>700981.18202293944</v>
      </c>
      <c r="E664" s="78">
        <v>-1949312.6879770607</v>
      </c>
      <c r="F664" s="84">
        <v>-0.73550812988789827</v>
      </c>
      <c r="G664" s="74"/>
      <c r="H664" s="78">
        <v>-1949311.8126651165</v>
      </c>
      <c r="I664" s="82">
        <v>-0.87531194399343804</v>
      </c>
    </row>
    <row r="665" spans="1:9">
      <c r="A665" s="91" t="s">
        <v>73</v>
      </c>
      <c r="B665" s="72" t="s">
        <v>284</v>
      </c>
      <c r="C665" s="78">
        <v>627057.91</v>
      </c>
      <c r="D665" s="78">
        <v>415600.32658735424</v>
      </c>
      <c r="E665" s="78">
        <v>-211457.58341264579</v>
      </c>
      <c r="F665" s="84">
        <v>-0.33722177814908</v>
      </c>
      <c r="G665" s="74"/>
      <c r="H665" s="78">
        <v>-358668.85338612937</v>
      </c>
      <c r="I665" s="82">
        <v>147211.26997348358</v>
      </c>
    </row>
    <row r="666" spans="1:9">
      <c r="A666" s="91" t="s">
        <v>73</v>
      </c>
      <c r="B666" s="72" t="s">
        <v>552</v>
      </c>
      <c r="C666" s="78">
        <v>4137882.16</v>
      </c>
      <c r="D666" s="78">
        <v>3440920.2773574963</v>
      </c>
      <c r="E666" s="78">
        <v>-696961.88264250383</v>
      </c>
      <c r="F666" s="84">
        <v>-0.16843444440730612</v>
      </c>
      <c r="G666" s="74"/>
      <c r="H666" s="78">
        <v>-1185240.8930898199</v>
      </c>
      <c r="I666" s="82">
        <v>488279.01044731587</v>
      </c>
    </row>
    <row r="667" spans="1:9">
      <c r="A667" s="91" t="s">
        <v>73</v>
      </c>
      <c r="B667" s="72" t="s">
        <v>553</v>
      </c>
      <c r="C667" s="78">
        <v>1863216.98</v>
      </c>
      <c r="D667" s="78">
        <v>1450896.3023566238</v>
      </c>
      <c r="E667" s="78">
        <v>-412320.67764337617</v>
      </c>
      <c r="F667" s="84">
        <v>-0.22129504081879728</v>
      </c>
      <c r="G667" s="74"/>
      <c r="H667" s="78">
        <v>-668112.12448217557</v>
      </c>
      <c r="I667" s="82">
        <v>255791.4468387994</v>
      </c>
    </row>
    <row r="668" spans="1:9">
      <c r="A668" s="91" t="s">
        <v>73</v>
      </c>
      <c r="B668" s="72" t="s">
        <v>554</v>
      </c>
      <c r="C668" s="78">
        <v>800146.16</v>
      </c>
      <c r="D668" s="78">
        <v>739644.08142710081</v>
      </c>
      <c r="E668" s="78">
        <v>-60502.07857289922</v>
      </c>
      <c r="F668" s="84">
        <v>-7.5613783577864344E-2</v>
      </c>
      <c r="G668" s="74"/>
      <c r="H668" s="78">
        <v>-100180.47980964757</v>
      </c>
      <c r="I668" s="82">
        <v>39678.401236748439</v>
      </c>
    </row>
    <row r="669" spans="1:9">
      <c r="A669" s="91" t="s">
        <v>73</v>
      </c>
      <c r="B669" s="72" t="s">
        <v>555</v>
      </c>
      <c r="C669" s="78">
        <v>1539351.09</v>
      </c>
      <c r="D669" s="78">
        <v>1423585.5318961451</v>
      </c>
      <c r="E669" s="78">
        <v>-115765.558103855</v>
      </c>
      <c r="F669" s="84">
        <v>-7.5204129100824552E-2</v>
      </c>
      <c r="G669" s="74"/>
      <c r="H669" s="78">
        <v>-175773.88024074363</v>
      </c>
      <c r="I669" s="82">
        <v>60008.322136888746</v>
      </c>
    </row>
    <row r="670" spans="1:9">
      <c r="A670" s="91" t="s">
        <v>73</v>
      </c>
      <c r="B670" s="72" t="s">
        <v>556</v>
      </c>
      <c r="C670" s="78">
        <v>4586836.99</v>
      </c>
      <c r="D670" s="78">
        <v>1327640.5065712042</v>
      </c>
      <c r="E670" s="78">
        <v>-3259196.4834287958</v>
      </c>
      <c r="F670" s="84">
        <v>-0.71055424261519173</v>
      </c>
      <c r="G670" s="74"/>
      <c r="H670" s="78">
        <v>-3259196.398224582</v>
      </c>
      <c r="I670" s="82">
        <v>-8.5204213974066079E-2</v>
      </c>
    </row>
    <row r="671" spans="1:9">
      <c r="A671" s="91" t="s">
        <v>73</v>
      </c>
      <c r="B671" s="72" t="s">
        <v>557</v>
      </c>
      <c r="C671" s="78">
        <v>1516703.38</v>
      </c>
      <c r="D671" s="78">
        <v>1394141.0122191187</v>
      </c>
      <c r="E671" s="78">
        <v>-122562.36778088124</v>
      </c>
      <c r="F671" s="84">
        <v>-8.0808396287005868E-2</v>
      </c>
      <c r="G671" s="74"/>
      <c r="H671" s="78">
        <v>-180904.17981408117</v>
      </c>
      <c r="I671" s="82">
        <v>58341.812033199822</v>
      </c>
    </row>
    <row r="672" spans="1:9">
      <c r="A672" s="91" t="s">
        <v>73</v>
      </c>
      <c r="B672" s="72" t="s">
        <v>558</v>
      </c>
      <c r="C672" s="78">
        <v>931469.85</v>
      </c>
      <c r="D672" s="78">
        <v>733455.57548241946</v>
      </c>
      <c r="E672" s="78">
        <v>-198014.27451758052</v>
      </c>
      <c r="F672" s="84">
        <v>-0.2125825913931412</v>
      </c>
      <c r="G672" s="74"/>
      <c r="H672" s="78">
        <v>-323819.69010679674</v>
      </c>
      <c r="I672" s="82">
        <v>125805.41558921617</v>
      </c>
    </row>
    <row r="673" spans="1:9">
      <c r="A673" s="91" t="s">
        <v>73</v>
      </c>
      <c r="B673" s="72" t="s">
        <v>559</v>
      </c>
      <c r="C673" s="78">
        <v>1450.34</v>
      </c>
      <c r="D673" s="78">
        <v>1032.2981391845376</v>
      </c>
      <c r="E673" s="78">
        <v>-418.04186081546231</v>
      </c>
      <c r="F673" s="84">
        <v>-0.28823714495598435</v>
      </c>
      <c r="G673" s="74"/>
      <c r="H673" s="78">
        <v>-489.14036749324055</v>
      </c>
      <c r="I673" s="82">
        <v>71.098506677778232</v>
      </c>
    </row>
    <row r="674" spans="1:9">
      <c r="A674" s="91" t="s">
        <v>73</v>
      </c>
      <c r="B674" s="72" t="s">
        <v>560</v>
      </c>
      <c r="C674" s="78">
        <v>108535</v>
      </c>
      <c r="D674" s="78">
        <v>63007.312672517437</v>
      </c>
      <c r="E674" s="78">
        <v>-45527.687327482563</v>
      </c>
      <c r="F674" s="84">
        <v>-0.41947470702982964</v>
      </c>
      <c r="G674" s="74"/>
      <c r="H674" s="78">
        <v>591.46783023109219</v>
      </c>
      <c r="I674" s="82">
        <v>-46119.155157713656</v>
      </c>
    </row>
    <row r="675" spans="1:9">
      <c r="A675" s="91" t="s">
        <v>73</v>
      </c>
      <c r="B675" s="72" t="s">
        <v>561</v>
      </c>
      <c r="C675" s="78">
        <v>2589026.54</v>
      </c>
      <c r="D675" s="78">
        <v>2341986.8052295763</v>
      </c>
      <c r="E675" s="78">
        <v>-247039.73477042373</v>
      </c>
      <c r="F675" s="84">
        <v>-9.5418000145500143E-2</v>
      </c>
      <c r="G675" s="74"/>
      <c r="H675" s="78">
        <v>-266912.75606819405</v>
      </c>
      <c r="I675" s="82">
        <v>19873.021297770087</v>
      </c>
    </row>
    <row r="676" spans="1:9">
      <c r="A676" s="91" t="s">
        <v>73</v>
      </c>
      <c r="B676" s="72" t="s">
        <v>562</v>
      </c>
      <c r="C676" s="78">
        <v>1802559.41</v>
      </c>
      <c r="D676" s="78">
        <v>1034792.0835092177</v>
      </c>
      <c r="E676" s="78">
        <v>-767767.3264907822</v>
      </c>
      <c r="F676" s="84">
        <v>-0.42593177358341949</v>
      </c>
      <c r="G676" s="74"/>
      <c r="H676" s="78">
        <v>-1021309.8489870285</v>
      </c>
      <c r="I676" s="82">
        <v>253542.52249624621</v>
      </c>
    </row>
    <row r="677" spans="1:9">
      <c r="A677" s="91" t="s">
        <v>563</v>
      </c>
      <c r="B677" s="72" t="s">
        <v>564</v>
      </c>
      <c r="C677" s="78">
        <v>1344.68</v>
      </c>
      <c r="D677" s="78">
        <v>1337.9683763973296</v>
      </c>
      <c r="E677" s="78">
        <v>-6.7116236026704428</v>
      </c>
      <c r="F677" s="84">
        <v>-4.9912422306202537E-3</v>
      </c>
      <c r="G677" s="74"/>
      <c r="H677" s="78">
        <v>-6.2507500512704937</v>
      </c>
      <c r="I677" s="82">
        <v>-0.46087355139979991</v>
      </c>
    </row>
    <row r="678" spans="1:9">
      <c r="A678" s="91" t="s">
        <v>563</v>
      </c>
      <c r="B678" s="72" t="s">
        <v>259</v>
      </c>
      <c r="C678" s="78">
        <v>71867.88</v>
      </c>
      <c r="D678" s="78">
        <v>55049.517490730941</v>
      </c>
      <c r="E678" s="78">
        <v>-16818.362509269064</v>
      </c>
      <c r="F678" s="84">
        <v>-0.23401779083046645</v>
      </c>
      <c r="G678" s="74"/>
      <c r="H678" s="78">
        <v>-21018.659252314646</v>
      </c>
      <c r="I678" s="82">
        <v>4200.2967430455901</v>
      </c>
    </row>
    <row r="679" spans="1:9">
      <c r="A679" s="91" t="s">
        <v>563</v>
      </c>
      <c r="B679" s="72" t="s">
        <v>565</v>
      </c>
      <c r="C679" s="78">
        <v>451329.69</v>
      </c>
      <c r="D679" s="78">
        <v>369455.96277472144</v>
      </c>
      <c r="E679" s="78">
        <v>-81873.727225278562</v>
      </c>
      <c r="F679" s="84">
        <v>-0.18140558673478485</v>
      </c>
      <c r="G679" s="74"/>
      <c r="H679" s="78">
        <v>-81873.559186291881</v>
      </c>
      <c r="I679" s="82">
        <v>-0.16803898668149486</v>
      </c>
    </row>
    <row r="680" spans="1:9">
      <c r="A680" s="91" t="s">
        <v>563</v>
      </c>
      <c r="B680" s="72" t="s">
        <v>566</v>
      </c>
      <c r="C680" s="78">
        <v>16006.68</v>
      </c>
      <c r="D680" s="78">
        <v>9235.8537094192379</v>
      </c>
      <c r="E680" s="78">
        <v>-6770.8262905807624</v>
      </c>
      <c r="F680" s="84">
        <v>-0.42300004064432861</v>
      </c>
      <c r="G680" s="74"/>
      <c r="H680" s="78">
        <v>-6771.6490542353631</v>
      </c>
      <c r="I680" s="82">
        <v>0.82276365460165835</v>
      </c>
    </row>
    <row r="681" spans="1:9">
      <c r="A681" s="91" t="s">
        <v>563</v>
      </c>
      <c r="B681" s="72" t="s">
        <v>567</v>
      </c>
      <c r="C681" s="78">
        <v>224190.81</v>
      </c>
      <c r="D681" s="78">
        <v>136471.91076356298</v>
      </c>
      <c r="E681" s="78">
        <v>-87718.899236437021</v>
      </c>
      <c r="F681" s="84">
        <v>-0.39126893397832418</v>
      </c>
      <c r="G681" s="74"/>
      <c r="H681" s="78">
        <v>-87719.412719098327</v>
      </c>
      <c r="I681" s="82">
        <v>0.51348266130662523</v>
      </c>
    </row>
    <row r="682" spans="1:9">
      <c r="A682" s="91" t="s">
        <v>563</v>
      </c>
      <c r="B682" s="72" t="s">
        <v>186</v>
      </c>
      <c r="C682" s="78">
        <v>82429.990000000005</v>
      </c>
      <c r="D682" s="78">
        <v>52889.674416267575</v>
      </c>
      <c r="E682" s="78">
        <v>-29540.31558373243</v>
      </c>
      <c r="F682" s="84">
        <v>-0.35836854503721799</v>
      </c>
      <c r="G682" s="74"/>
      <c r="H682" s="78">
        <v>-29541.007433255832</v>
      </c>
      <c r="I682" s="82">
        <v>0.6918495234058355</v>
      </c>
    </row>
    <row r="683" spans="1:9">
      <c r="A683" s="91" t="s">
        <v>563</v>
      </c>
      <c r="B683" s="72" t="s">
        <v>568</v>
      </c>
      <c r="C683" s="78">
        <v>134465.70000000001</v>
      </c>
      <c r="D683" s="78">
        <v>112628.72832528449</v>
      </c>
      <c r="E683" s="78">
        <v>-21836.971674715518</v>
      </c>
      <c r="F683" s="84">
        <v>-0.16239808125578134</v>
      </c>
      <c r="G683" s="74"/>
      <c r="H683" s="78">
        <v>-21837.604974837399</v>
      </c>
      <c r="I683" s="82">
        <v>0.633300121902721</v>
      </c>
    </row>
    <row r="684" spans="1:9">
      <c r="A684" s="91" t="s">
        <v>563</v>
      </c>
      <c r="B684" s="72" t="s">
        <v>569</v>
      </c>
      <c r="C684" s="78">
        <v>427879.03</v>
      </c>
      <c r="D684" s="78">
        <v>320625.96528377238</v>
      </c>
      <c r="E684" s="78">
        <v>-107253.06471622764</v>
      </c>
      <c r="F684" s="84">
        <v>-0.25066211988988485</v>
      </c>
      <c r="G684" s="74"/>
      <c r="H684" s="78">
        <v>-134032.28489922633</v>
      </c>
      <c r="I684" s="82">
        <v>26779.220182998717</v>
      </c>
    </row>
    <row r="685" spans="1:9">
      <c r="A685" s="91" t="s">
        <v>563</v>
      </c>
      <c r="B685" s="72" t="s">
        <v>570</v>
      </c>
      <c r="C685" s="78">
        <v>1371537.58</v>
      </c>
      <c r="D685" s="78">
        <v>1060847.292999432</v>
      </c>
      <c r="E685" s="78">
        <v>-310690.28700056812</v>
      </c>
      <c r="F685" s="84">
        <v>-0.22652699534530296</v>
      </c>
      <c r="G685" s="74"/>
      <c r="H685" s="78">
        <v>-310690.54737879743</v>
      </c>
      <c r="I685" s="82">
        <v>0.26037822919897735</v>
      </c>
    </row>
    <row r="686" spans="1:9">
      <c r="A686" s="91" t="s">
        <v>563</v>
      </c>
      <c r="B686" s="72" t="s">
        <v>571</v>
      </c>
      <c r="C686" s="78">
        <v>18511.669999999998</v>
      </c>
      <c r="D686" s="78">
        <v>13310.821082541253</v>
      </c>
      <c r="E686" s="78">
        <v>-5200.8489174587448</v>
      </c>
      <c r="F686" s="84">
        <v>-0.28094974237649795</v>
      </c>
      <c r="G686" s="74"/>
      <c r="H686" s="78">
        <v>-5200.8711772546467</v>
      </c>
      <c r="I686" s="82">
        <v>2.2259795900026802E-2</v>
      </c>
    </row>
    <row r="687" spans="1:9">
      <c r="A687" s="91" t="s">
        <v>563</v>
      </c>
      <c r="B687" s="72" t="s">
        <v>421</v>
      </c>
      <c r="C687" s="78">
        <v>898148.74</v>
      </c>
      <c r="D687" s="78">
        <v>698806.64333985397</v>
      </c>
      <c r="E687" s="78">
        <v>-199342.09666014602</v>
      </c>
      <c r="F687" s="84">
        <v>-0.22194775517933257</v>
      </c>
      <c r="G687" s="74"/>
      <c r="H687" s="78">
        <v>-199342.60635930093</v>
      </c>
      <c r="I687" s="82">
        <v>0.50969915493624285</v>
      </c>
    </row>
    <row r="688" spans="1:9">
      <c r="A688" s="91" t="s">
        <v>563</v>
      </c>
      <c r="B688" s="72" t="s">
        <v>572</v>
      </c>
      <c r="C688" s="78">
        <v>469372.62</v>
      </c>
      <c r="D688" s="78">
        <v>346576.61862515099</v>
      </c>
      <c r="E688" s="78">
        <v>-122796.001374849</v>
      </c>
      <c r="F688" s="84">
        <v>-0.26161730817372558</v>
      </c>
      <c r="G688" s="74"/>
      <c r="H688" s="78">
        <v>-122796.37413202391</v>
      </c>
      <c r="I688" s="82">
        <v>0.37275717491866089</v>
      </c>
    </row>
    <row r="689" spans="1:9">
      <c r="A689" s="91" t="s">
        <v>563</v>
      </c>
      <c r="B689" s="72" t="s">
        <v>263</v>
      </c>
      <c r="C689" s="78">
        <v>354824.86</v>
      </c>
      <c r="D689" s="78">
        <v>225090.84893586513</v>
      </c>
      <c r="E689" s="78">
        <v>-129734.01106413486</v>
      </c>
      <c r="F689" s="84">
        <v>-0.36562830198575957</v>
      </c>
      <c r="G689" s="74"/>
      <c r="H689" s="78">
        <v>-129733.98303396351</v>
      </c>
      <c r="I689" s="82">
        <v>-2.8030171379214153E-2</v>
      </c>
    </row>
    <row r="690" spans="1:9">
      <c r="A690" s="91" t="s">
        <v>573</v>
      </c>
      <c r="B690" s="72" t="s">
        <v>574</v>
      </c>
      <c r="C690" s="78">
        <v>446729.54000000004</v>
      </c>
      <c r="D690" s="78">
        <v>440205.40728653054</v>
      </c>
      <c r="E690" s="78">
        <v>-6524.1327134695021</v>
      </c>
      <c r="F690" s="84">
        <v>-1.4604211562704139E-2</v>
      </c>
      <c r="G690" s="74"/>
      <c r="H690" s="78">
        <v>24795.303850564494</v>
      </c>
      <c r="I690" s="82">
        <v>-31319.436564033967</v>
      </c>
    </row>
    <row r="691" spans="1:9">
      <c r="A691" s="91" t="s">
        <v>573</v>
      </c>
      <c r="B691" s="72" t="s">
        <v>575</v>
      </c>
      <c r="C691" s="78">
        <v>522378.94999999995</v>
      </c>
      <c r="D691" s="78">
        <v>526727.33755289228</v>
      </c>
      <c r="E691" s="78">
        <v>4348.3875528923236</v>
      </c>
      <c r="F691" s="84">
        <v>8.3242013348591559E-3</v>
      </c>
      <c r="G691" s="74"/>
      <c r="H691" s="78">
        <v>61841.625698759104</v>
      </c>
      <c r="I691" s="82">
        <v>-57493.23814586681</v>
      </c>
    </row>
    <row r="692" spans="1:9">
      <c r="A692" s="91" t="s">
        <v>573</v>
      </c>
      <c r="B692" s="72" t="s">
        <v>576</v>
      </c>
      <c r="C692" s="78">
        <v>114215.15</v>
      </c>
      <c r="D692" s="78">
        <v>148425.16981589826</v>
      </c>
      <c r="E692" s="78">
        <v>34210.019815898268</v>
      </c>
      <c r="F692" s="84">
        <v>0.29952260988054796</v>
      </c>
      <c r="G692" s="74"/>
      <c r="H692" s="78">
        <v>34209.143217144272</v>
      </c>
      <c r="I692" s="82">
        <v>0.87659875400277087</v>
      </c>
    </row>
    <row r="693" spans="1:9">
      <c r="A693" s="91" t="s">
        <v>573</v>
      </c>
      <c r="B693" s="72" t="s">
        <v>459</v>
      </c>
      <c r="C693" s="78">
        <v>674371.33</v>
      </c>
      <c r="D693" s="78">
        <v>630712.27989171084</v>
      </c>
      <c r="E693" s="78">
        <v>-43659.050108289113</v>
      </c>
      <c r="F693" s="84">
        <v>-6.4740371018277301E-2</v>
      </c>
      <c r="G693" s="74"/>
      <c r="H693" s="78">
        <v>-43658.932901871856</v>
      </c>
      <c r="I693" s="82">
        <v>-0.11720641738793347</v>
      </c>
    </row>
    <row r="694" spans="1:9">
      <c r="A694" s="91" t="s">
        <v>573</v>
      </c>
      <c r="B694" s="72" t="s">
        <v>577</v>
      </c>
      <c r="C694" s="78">
        <v>55829.9</v>
      </c>
      <c r="D694" s="78">
        <v>59101.862677021498</v>
      </c>
      <c r="E694" s="78">
        <v>3271.9626770214963</v>
      </c>
      <c r="F694" s="84">
        <v>5.8605920430118918E-2</v>
      </c>
      <c r="G694" s="74"/>
      <c r="H694" s="78">
        <v>4617.0032074998962</v>
      </c>
      <c r="I694" s="82">
        <v>-1345.0405304783999</v>
      </c>
    </row>
    <row r="695" spans="1:9">
      <c r="A695" s="91" t="s">
        <v>573</v>
      </c>
      <c r="B695" s="72" t="s">
        <v>578</v>
      </c>
      <c r="C695" s="78">
        <v>238996.61</v>
      </c>
      <c r="D695" s="78">
        <v>252477.74133141022</v>
      </c>
      <c r="E695" s="78">
        <v>13481.13133141023</v>
      </c>
      <c r="F695" s="84">
        <v>5.6407207329887361E-2</v>
      </c>
      <c r="G695" s="74"/>
      <c r="H695" s="78">
        <v>43251.098841136234</v>
      </c>
      <c r="I695" s="82">
        <v>-29769.967509725997</v>
      </c>
    </row>
    <row r="696" spans="1:9">
      <c r="A696" s="91" t="s">
        <v>573</v>
      </c>
      <c r="B696" s="72" t="s">
        <v>222</v>
      </c>
      <c r="C696" s="78">
        <v>22730.15</v>
      </c>
      <c r="D696" s="78">
        <v>25012.960282660271</v>
      </c>
      <c r="E696" s="78">
        <v>2282.8102826602699</v>
      </c>
      <c r="F696" s="84">
        <v>0.10043093788031622</v>
      </c>
      <c r="G696" s="74"/>
      <c r="H696" s="78">
        <v>4561.0639237705491</v>
      </c>
      <c r="I696" s="82">
        <v>-2278.2536411102792</v>
      </c>
    </row>
    <row r="697" spans="1:9">
      <c r="A697" s="91" t="s">
        <v>573</v>
      </c>
      <c r="B697" s="72" t="s">
        <v>579</v>
      </c>
      <c r="C697" s="78">
        <v>304325.53999999998</v>
      </c>
      <c r="D697" s="78">
        <v>311442.51858669345</v>
      </c>
      <c r="E697" s="78">
        <v>7116.978586693469</v>
      </c>
      <c r="F697" s="84">
        <v>2.3386070675150923E-2</v>
      </c>
      <c r="G697" s="74"/>
      <c r="H697" s="78">
        <v>42436.571391673118</v>
      </c>
      <c r="I697" s="82">
        <v>-35319.592804979635</v>
      </c>
    </row>
    <row r="698" spans="1:9">
      <c r="A698" s="91" t="s">
        <v>573</v>
      </c>
      <c r="B698" s="72" t="s">
        <v>580</v>
      </c>
      <c r="C698" s="78">
        <v>260933.88</v>
      </c>
      <c r="D698" s="78">
        <v>274066.55652289698</v>
      </c>
      <c r="E698" s="78">
        <v>13132.676522896974</v>
      </c>
      <c r="F698" s="84">
        <v>5.0329518431630936E-2</v>
      </c>
      <c r="G698" s="74"/>
      <c r="H698" s="78">
        <v>38850.848647344043</v>
      </c>
      <c r="I698" s="82">
        <v>-25718.172124447068</v>
      </c>
    </row>
    <row r="699" spans="1:9">
      <c r="A699" s="91" t="s">
        <v>573</v>
      </c>
      <c r="B699" s="72" t="s">
        <v>581</v>
      </c>
      <c r="C699" s="78">
        <v>227957.97999999998</v>
      </c>
      <c r="D699" s="78">
        <v>211926.90075772803</v>
      </c>
      <c r="E699" s="78">
        <v>-16031.079242271953</v>
      </c>
      <c r="F699" s="84">
        <v>-7.0324711783601321E-2</v>
      </c>
      <c r="G699" s="74"/>
      <c r="H699" s="78">
        <v>-16030.716399979981</v>
      </c>
      <c r="I699" s="82">
        <v>-0.36284229199736728</v>
      </c>
    </row>
    <row r="700" spans="1:9">
      <c r="A700" s="91" t="s">
        <v>573</v>
      </c>
      <c r="B700" s="72" t="s">
        <v>582</v>
      </c>
      <c r="C700" s="78">
        <v>90948.29</v>
      </c>
      <c r="D700" s="78">
        <v>97494.586653760794</v>
      </c>
      <c r="E700" s="78">
        <v>6546.2966537608008</v>
      </c>
      <c r="F700" s="84">
        <v>7.1978226899711922E-2</v>
      </c>
      <c r="G700" s="74"/>
      <c r="H700" s="78">
        <v>11671.252555897401</v>
      </c>
      <c r="I700" s="82">
        <v>-5124.9559021366003</v>
      </c>
    </row>
    <row r="701" spans="1:9">
      <c r="A701" s="91" t="s">
        <v>583</v>
      </c>
      <c r="B701" s="72" t="s">
        <v>584</v>
      </c>
      <c r="C701" s="78">
        <v>1680331.51</v>
      </c>
      <c r="D701" s="78">
        <v>1544372.8153972914</v>
      </c>
      <c r="E701" s="78">
        <v>-135958.69460270857</v>
      </c>
      <c r="F701" s="84">
        <v>-8.0911828287210164E-2</v>
      </c>
      <c r="G701" s="74"/>
      <c r="H701" s="78">
        <v>-244742.95694509574</v>
      </c>
      <c r="I701" s="82">
        <v>108784.26234238711</v>
      </c>
    </row>
    <row r="702" spans="1:9">
      <c r="A702" s="91" t="s">
        <v>583</v>
      </c>
      <c r="B702" s="72" t="s">
        <v>585</v>
      </c>
      <c r="C702" s="78">
        <v>1253187.3700000001</v>
      </c>
      <c r="D702" s="78">
        <v>1091746.7089075199</v>
      </c>
      <c r="E702" s="78">
        <v>-161440.66109248018</v>
      </c>
      <c r="F702" s="84">
        <v>-0.12882404096721797</v>
      </c>
      <c r="G702" s="74"/>
      <c r="H702" s="78">
        <v>-294544.59567310335</v>
      </c>
      <c r="I702" s="82">
        <v>133103.93458062329</v>
      </c>
    </row>
    <row r="703" spans="1:9">
      <c r="A703" s="91" t="s">
        <v>583</v>
      </c>
      <c r="B703" s="72" t="s">
        <v>346</v>
      </c>
      <c r="C703" s="78">
        <v>1652191.8199999998</v>
      </c>
      <c r="D703" s="78">
        <v>1474434.6490863834</v>
      </c>
      <c r="E703" s="78">
        <v>-177757.17091361643</v>
      </c>
      <c r="F703" s="84">
        <v>-0.10758870051397328</v>
      </c>
      <c r="G703" s="74"/>
      <c r="H703" s="78">
        <v>-296720.22627901466</v>
      </c>
      <c r="I703" s="82">
        <v>118963.05536539806</v>
      </c>
    </row>
    <row r="704" spans="1:9">
      <c r="A704" s="91" t="s">
        <v>583</v>
      </c>
      <c r="B704" s="72" t="s">
        <v>586</v>
      </c>
      <c r="C704" s="78">
        <v>639779.77</v>
      </c>
      <c r="D704" s="78">
        <v>642549.18113818311</v>
      </c>
      <c r="E704" s="78">
        <v>2769.411138183088</v>
      </c>
      <c r="F704" s="84">
        <v>4.3286944477520569E-3</v>
      </c>
      <c r="G704" s="74"/>
      <c r="H704" s="78">
        <v>5533.4519058753031</v>
      </c>
      <c r="I704" s="82">
        <v>-2764.0407676921459</v>
      </c>
    </row>
    <row r="705" spans="1:9">
      <c r="A705" s="91" t="s">
        <v>583</v>
      </c>
      <c r="B705" s="72" t="s">
        <v>439</v>
      </c>
      <c r="C705" s="78">
        <v>739140.64</v>
      </c>
      <c r="D705" s="78">
        <v>667976.91759168555</v>
      </c>
      <c r="E705" s="78">
        <v>-71163.722408314468</v>
      </c>
      <c r="F705" s="84">
        <v>-9.627900098730123E-2</v>
      </c>
      <c r="G705" s="74"/>
      <c r="H705" s="78">
        <v>-142186.08614570522</v>
      </c>
      <c r="I705" s="82">
        <v>71022.363737390726</v>
      </c>
    </row>
    <row r="706" spans="1:9">
      <c r="A706" s="91" t="s">
        <v>583</v>
      </c>
      <c r="B706" s="72" t="s">
        <v>129</v>
      </c>
      <c r="C706" s="78">
        <v>3010359.45</v>
      </c>
      <c r="D706" s="78">
        <v>2673120.900914141</v>
      </c>
      <c r="E706" s="78">
        <v>-337238.54908585921</v>
      </c>
      <c r="F706" s="84">
        <v>-0.11202600708890734</v>
      </c>
      <c r="G706" s="74"/>
      <c r="H706" s="78">
        <v>-619308.32062384824</v>
      </c>
      <c r="I706" s="82">
        <v>282069.77153798891</v>
      </c>
    </row>
    <row r="707" spans="1:9">
      <c r="A707" s="91" t="s">
        <v>583</v>
      </c>
      <c r="B707" s="72" t="s">
        <v>587</v>
      </c>
      <c r="C707" s="78">
        <v>793278.87</v>
      </c>
      <c r="D707" s="78">
        <v>779171.08406600216</v>
      </c>
      <c r="E707" s="78">
        <v>-14107.785933997831</v>
      </c>
      <c r="F707" s="84">
        <v>-1.7784144350142379E-2</v>
      </c>
      <c r="G707" s="74"/>
      <c r="H707" s="78">
        <v>-28188.195540829871</v>
      </c>
      <c r="I707" s="82">
        <v>14080.40960683208</v>
      </c>
    </row>
    <row r="708" spans="1:9">
      <c r="A708" s="91" t="s">
        <v>583</v>
      </c>
      <c r="B708" s="72" t="s">
        <v>56</v>
      </c>
      <c r="C708" s="78">
        <v>1157628.73</v>
      </c>
      <c r="D708" s="78">
        <v>1072416.1991319465</v>
      </c>
      <c r="E708" s="78">
        <v>-85212.530868053436</v>
      </c>
      <c r="F708" s="84">
        <v>-7.3609550851466379E-2</v>
      </c>
      <c r="G708" s="74"/>
      <c r="H708" s="78">
        <v>-170255.36659338689</v>
      </c>
      <c r="I708" s="82">
        <v>85042.835725333425</v>
      </c>
    </row>
    <row r="709" spans="1:9">
      <c r="A709" s="91" t="s">
        <v>583</v>
      </c>
      <c r="B709" s="72" t="s">
        <v>312</v>
      </c>
      <c r="C709" s="78">
        <v>1807414.5</v>
      </c>
      <c r="D709" s="78">
        <v>1488486.9705937705</v>
      </c>
      <c r="E709" s="78">
        <v>-318927.5294062295</v>
      </c>
      <c r="F709" s="84">
        <v>-0.17645511276258408</v>
      </c>
      <c r="G709" s="74"/>
      <c r="H709" s="78">
        <v>-546864.44640443567</v>
      </c>
      <c r="I709" s="82">
        <v>227936.91699820617</v>
      </c>
    </row>
    <row r="710" spans="1:9">
      <c r="A710" s="91" t="s">
        <v>583</v>
      </c>
      <c r="B710" s="72" t="s">
        <v>588</v>
      </c>
      <c r="C710" s="78">
        <v>3320995.76</v>
      </c>
      <c r="D710" s="78">
        <v>3320521.9280547528</v>
      </c>
      <c r="E710" s="78">
        <v>-473.83194524701685</v>
      </c>
      <c r="F710" s="84">
        <v>-1.4267767244816263E-4</v>
      </c>
      <c r="G710" s="74"/>
      <c r="H710" s="78">
        <v>-946.66925456213244</v>
      </c>
      <c r="I710" s="82">
        <v>472.83730931486934</v>
      </c>
    </row>
    <row r="711" spans="1:9">
      <c r="A711" s="91" t="s">
        <v>583</v>
      </c>
      <c r="B711" s="72" t="s">
        <v>147</v>
      </c>
      <c r="C711" s="78">
        <v>2410098.35</v>
      </c>
      <c r="D711" s="78">
        <v>1988928.8459364031</v>
      </c>
      <c r="E711" s="78">
        <v>-421169.50406359695</v>
      </c>
      <c r="F711" s="84">
        <v>-0.17475199884004605</v>
      </c>
      <c r="G711" s="74"/>
      <c r="H711" s="78">
        <v>-771710.27088756743</v>
      </c>
      <c r="I711" s="82">
        <v>350540.76682397048</v>
      </c>
    </row>
    <row r="712" spans="1:9">
      <c r="A712" s="91" t="s">
        <v>583</v>
      </c>
      <c r="B712" s="72" t="s">
        <v>589</v>
      </c>
      <c r="C712" s="78">
        <v>262509.15000000002</v>
      </c>
      <c r="D712" s="78">
        <v>262292.6118188072</v>
      </c>
      <c r="E712" s="78">
        <v>-216.53818119282369</v>
      </c>
      <c r="F712" s="84">
        <v>-8.2487860401370258E-4</v>
      </c>
      <c r="G712" s="74"/>
      <c r="H712" s="78">
        <v>-431.13632716244962</v>
      </c>
      <c r="I712" s="82">
        <v>214.59814596967772</v>
      </c>
    </row>
    <row r="713" spans="1:9">
      <c r="A713" s="91" t="s">
        <v>583</v>
      </c>
      <c r="B713" s="72" t="s">
        <v>590</v>
      </c>
      <c r="C713" s="78">
        <v>1105519.5899999999</v>
      </c>
      <c r="D713" s="78">
        <v>1050604.7022474264</v>
      </c>
      <c r="E713" s="78">
        <v>-54914.887752573472</v>
      </c>
      <c r="F713" s="84">
        <v>-4.9673373723367019E-2</v>
      </c>
      <c r="G713" s="74"/>
      <c r="H713" s="78">
        <v>-109720.19266203721</v>
      </c>
      <c r="I713" s="82">
        <v>54805.304909463506</v>
      </c>
    </row>
    <row r="714" spans="1:9">
      <c r="A714" s="91" t="s">
        <v>583</v>
      </c>
      <c r="B714" s="72" t="s">
        <v>591</v>
      </c>
      <c r="C714" s="78">
        <v>1216090.9100000001</v>
      </c>
      <c r="D714" s="78">
        <v>1138740.0318420439</v>
      </c>
      <c r="E714" s="78">
        <v>-77350.878157956293</v>
      </c>
      <c r="F714" s="84">
        <v>-6.3606164244707886E-2</v>
      </c>
      <c r="G714" s="74"/>
      <c r="H714" s="78">
        <v>-128431.34735583633</v>
      </c>
      <c r="I714" s="82">
        <v>51080.469197880244</v>
      </c>
    </row>
    <row r="715" spans="1:9">
      <c r="A715" s="91" t="s">
        <v>583</v>
      </c>
      <c r="B715" s="72" t="s">
        <v>592</v>
      </c>
      <c r="C715" s="78">
        <v>3117907.22</v>
      </c>
      <c r="D715" s="78">
        <v>3101236.3773778109</v>
      </c>
      <c r="E715" s="78">
        <v>-16670.842622189317</v>
      </c>
      <c r="F715" s="84">
        <v>-5.3468052273182506E-3</v>
      </c>
      <c r="G715" s="74"/>
      <c r="H715" s="78">
        <v>-33307.607459680192</v>
      </c>
      <c r="I715" s="82">
        <v>16636.76483749086</v>
      </c>
    </row>
    <row r="716" spans="1:9">
      <c r="A716" s="91" t="s">
        <v>583</v>
      </c>
      <c r="B716" s="72" t="s">
        <v>225</v>
      </c>
      <c r="C716" s="78">
        <v>1991946.77</v>
      </c>
      <c r="D716" s="78">
        <v>1989802.470532892</v>
      </c>
      <c r="E716" s="78">
        <v>-2144.2994671079796</v>
      </c>
      <c r="F716" s="84">
        <v>-1.076484321470086E-3</v>
      </c>
      <c r="G716" s="74"/>
      <c r="H716" s="78">
        <v>-4285.8433271073736</v>
      </c>
      <c r="I716" s="82">
        <v>2141.543859999394</v>
      </c>
    </row>
    <row r="717" spans="1:9">
      <c r="A717" s="91" t="s">
        <v>583</v>
      </c>
      <c r="B717" s="72" t="s">
        <v>593</v>
      </c>
      <c r="C717" s="78">
        <v>1405413.55</v>
      </c>
      <c r="D717" s="78">
        <v>1398116.5650152145</v>
      </c>
      <c r="E717" s="78">
        <v>-7296.9849847855512</v>
      </c>
      <c r="F717" s="84">
        <v>-5.1920553809841601E-3</v>
      </c>
      <c r="G717" s="74"/>
      <c r="H717" s="78">
        <v>-14580.699678943274</v>
      </c>
      <c r="I717" s="82">
        <v>7283.7146941577084</v>
      </c>
    </row>
    <row r="718" spans="1:9">
      <c r="A718" s="91" t="s">
        <v>583</v>
      </c>
      <c r="B718" s="72" t="s">
        <v>594</v>
      </c>
      <c r="C718" s="78">
        <v>1089540.8</v>
      </c>
      <c r="D718" s="78">
        <v>1080765.4790606862</v>
      </c>
      <c r="E718" s="78">
        <v>-8775.3209393138532</v>
      </c>
      <c r="F718" s="84">
        <v>-8.0541462415302419E-3</v>
      </c>
      <c r="G718" s="74"/>
      <c r="H718" s="78">
        <v>-17533.462617919868</v>
      </c>
      <c r="I718" s="82">
        <v>8758.14167860616</v>
      </c>
    </row>
    <row r="719" spans="1:9" ht="16.5" thickBot="1">
      <c r="A719" s="92" t="s">
        <v>583</v>
      </c>
      <c r="B719" s="76" t="s">
        <v>595</v>
      </c>
      <c r="C719" s="80">
        <v>301708.23</v>
      </c>
      <c r="D719" s="80">
        <v>299212.2443196323</v>
      </c>
      <c r="E719" s="80">
        <v>-2495.9856803676812</v>
      </c>
      <c r="F719" s="85">
        <v>-8.2728458563019018E-3</v>
      </c>
      <c r="G719" s="77"/>
      <c r="H719" s="80">
        <v>-4988.3507723963912</v>
      </c>
      <c r="I719" s="83">
        <v>2492.3650920286891</v>
      </c>
    </row>
    <row r="721" spans="1:1">
      <c r="A721" s="71" t="s">
        <v>739</v>
      </c>
    </row>
    <row r="722" spans="1:1">
      <c r="A722" s="71" t="s">
        <v>736</v>
      </c>
    </row>
    <row r="723" spans="1:1">
      <c r="A723" s="71" t="s">
        <v>737</v>
      </c>
    </row>
    <row r="724" spans="1:1">
      <c r="A724" s="71" t="s">
        <v>738</v>
      </c>
    </row>
  </sheetData>
  <sortState ref="A198:I233">
    <sortCondition ref="E198:E23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A2" sqref="A2"/>
    </sheetView>
  </sheetViews>
  <sheetFormatPr defaultColWidth="10.875" defaultRowHeight="15.75"/>
  <cols>
    <col min="1" max="1" width="14.125" style="71" bestFit="1" customWidth="1"/>
    <col min="2" max="4" width="19.625" style="69" customWidth="1"/>
    <col min="5" max="5" width="19.625" style="70" customWidth="1"/>
    <col min="6" max="6" width="10.875" style="69"/>
    <col min="7" max="8" width="18" style="69" customWidth="1"/>
    <col min="9" max="16384" width="10.875" style="71"/>
  </cols>
  <sheetData>
    <row r="1" spans="1:8">
      <c r="A1" s="105" t="s">
        <v>742</v>
      </c>
    </row>
    <row r="2" spans="1:8" ht="16.5" thickBot="1"/>
    <row r="3" spans="1:8" ht="44.1" customHeight="1">
      <c r="A3" s="86" t="s">
        <v>727</v>
      </c>
      <c r="B3" s="87" t="s">
        <v>728</v>
      </c>
      <c r="C3" s="87" t="s">
        <v>729</v>
      </c>
      <c r="D3" s="87" t="s">
        <v>0</v>
      </c>
      <c r="E3" s="87" t="s">
        <v>730</v>
      </c>
      <c r="F3" s="88"/>
      <c r="G3" s="87" t="s">
        <v>731</v>
      </c>
      <c r="H3" s="89" t="s">
        <v>732</v>
      </c>
    </row>
    <row r="4" spans="1:8">
      <c r="A4" s="73" t="s">
        <v>2</v>
      </c>
      <c r="B4" s="78">
        <v>2359306.27</v>
      </c>
      <c r="C4" s="78">
        <v>1808965.4159548089</v>
      </c>
      <c r="D4" s="78">
        <v>-550340.85404519131</v>
      </c>
      <c r="E4" s="84">
        <f t="shared" ref="E4:E45" si="0">D4/B4</f>
        <v>-0.23326384583600132</v>
      </c>
      <c r="F4" s="79"/>
      <c r="G4" s="78">
        <v>-944008.45276878681</v>
      </c>
      <c r="H4" s="82">
        <v>393667.59872359555</v>
      </c>
    </row>
    <row r="5" spans="1:8">
      <c r="A5" s="73" t="s">
        <v>20</v>
      </c>
      <c r="B5" s="78">
        <v>28731951.309999999</v>
      </c>
      <c r="C5" s="78">
        <v>17165733.130467378</v>
      </c>
      <c r="D5" s="78">
        <v>-11566218.179532625</v>
      </c>
      <c r="E5" s="84">
        <f t="shared" si="0"/>
        <v>-0.40255595781644893</v>
      </c>
      <c r="F5" s="79"/>
      <c r="G5" s="78">
        <v>-11830639.637061993</v>
      </c>
      <c r="H5" s="82">
        <v>264421.45752936928</v>
      </c>
    </row>
    <row r="6" spans="1:8">
      <c r="A6" s="73" t="s">
        <v>33</v>
      </c>
      <c r="B6" s="78">
        <v>42790884.069999993</v>
      </c>
      <c r="C6" s="78">
        <v>32863494.476724532</v>
      </c>
      <c r="D6" s="78">
        <v>-9927389.5932754613</v>
      </c>
      <c r="E6" s="84">
        <f t="shared" si="0"/>
        <v>-0.23199776796000801</v>
      </c>
      <c r="F6" s="79"/>
      <c r="G6" s="78">
        <v>-12109505.10271083</v>
      </c>
      <c r="H6" s="82">
        <v>2182115.5094353636</v>
      </c>
    </row>
    <row r="7" spans="1:8">
      <c r="A7" s="73" t="s">
        <v>47</v>
      </c>
      <c r="B7" s="78">
        <v>12784133.679999998</v>
      </c>
      <c r="C7" s="78">
        <v>9290357.4936976787</v>
      </c>
      <c r="D7" s="78">
        <v>-3493776.1863023224</v>
      </c>
      <c r="E7" s="84">
        <f t="shared" si="0"/>
        <v>-0.27329002291083077</v>
      </c>
      <c r="F7" s="79"/>
      <c r="G7" s="78">
        <v>-4236671.575718591</v>
      </c>
      <c r="H7" s="82">
        <v>742895.38941626996</v>
      </c>
    </row>
    <row r="8" spans="1:8">
      <c r="A8" s="73" t="s">
        <v>75</v>
      </c>
      <c r="B8" s="78">
        <v>75114238.950000003</v>
      </c>
      <c r="C8" s="78">
        <v>55253712.371116973</v>
      </c>
      <c r="D8" s="78">
        <v>-19860526.578883044</v>
      </c>
      <c r="E8" s="84">
        <f t="shared" si="0"/>
        <v>-0.26440428414781991</v>
      </c>
      <c r="F8" s="79"/>
      <c r="G8" s="78">
        <v>-25697285.556140903</v>
      </c>
      <c r="H8" s="82">
        <v>5836758.9772578515</v>
      </c>
    </row>
    <row r="9" spans="1:8">
      <c r="A9" s="73" t="s">
        <v>115</v>
      </c>
      <c r="B9" s="78">
        <v>40807189.800000012</v>
      </c>
      <c r="C9" s="78">
        <v>33549125.096811991</v>
      </c>
      <c r="D9" s="78">
        <v>-7258064.7031880021</v>
      </c>
      <c r="E9" s="84">
        <f t="shared" si="0"/>
        <v>-0.17786239970849452</v>
      </c>
      <c r="F9" s="79"/>
      <c r="G9" s="78">
        <v>-8726806.3978157993</v>
      </c>
      <c r="H9" s="82">
        <v>1468741.6946277984</v>
      </c>
    </row>
    <row r="10" spans="1:8">
      <c r="A10" s="73" t="s">
        <v>158</v>
      </c>
      <c r="B10" s="78">
        <v>3973040.6600000006</v>
      </c>
      <c r="C10" s="78">
        <v>3145671.4689074107</v>
      </c>
      <c r="D10" s="78">
        <v>-827369.19109258964</v>
      </c>
      <c r="E10" s="84">
        <f t="shared" si="0"/>
        <v>-0.20824584037672283</v>
      </c>
      <c r="F10" s="79"/>
      <c r="G10" s="78">
        <v>-1474341.4900631015</v>
      </c>
      <c r="H10" s="82">
        <v>646972.29897051211</v>
      </c>
    </row>
    <row r="11" spans="1:8">
      <c r="A11" s="73" t="s">
        <v>172</v>
      </c>
      <c r="B11" s="78">
        <v>2823416.7400000007</v>
      </c>
      <c r="C11" s="78">
        <v>2273650.7145668971</v>
      </c>
      <c r="D11" s="78">
        <v>-549766.02543310286</v>
      </c>
      <c r="E11" s="84">
        <f t="shared" si="0"/>
        <v>-0.19471657075784807</v>
      </c>
      <c r="F11" s="79"/>
      <c r="G11" s="78">
        <v>-1098437.054045971</v>
      </c>
      <c r="H11" s="82">
        <v>548671.02861286839</v>
      </c>
    </row>
    <row r="12" spans="1:8">
      <c r="A12" s="73" t="s">
        <v>199</v>
      </c>
      <c r="B12" s="78">
        <v>52537465.949999988</v>
      </c>
      <c r="C12" s="78">
        <v>37325265.169431224</v>
      </c>
      <c r="D12" s="78">
        <v>-15212200.780568782</v>
      </c>
      <c r="E12" s="84">
        <f t="shared" si="0"/>
        <v>-0.28954957201487913</v>
      </c>
      <c r="F12" s="79"/>
      <c r="G12" s="78">
        <v>-18822015.071488418</v>
      </c>
      <c r="H12" s="82">
        <v>3609814.2909196359</v>
      </c>
    </row>
    <row r="13" spans="1:8">
      <c r="A13" s="73" t="s">
        <v>228</v>
      </c>
      <c r="B13" s="78">
        <v>920647.65</v>
      </c>
      <c r="C13" s="78">
        <v>724983.84998237155</v>
      </c>
      <c r="D13" s="78">
        <v>-195663.80001762829</v>
      </c>
      <c r="E13" s="84">
        <f t="shared" si="0"/>
        <v>-0.21252843041268643</v>
      </c>
      <c r="F13" s="79"/>
      <c r="G13" s="78">
        <v>-222725.05284360188</v>
      </c>
      <c r="H13" s="82">
        <v>27061.252825973563</v>
      </c>
    </row>
    <row r="14" spans="1:8">
      <c r="A14" s="73" t="s">
        <v>235</v>
      </c>
      <c r="B14" s="78">
        <v>537728.38</v>
      </c>
      <c r="C14" s="78">
        <v>436459.25461160194</v>
      </c>
      <c r="D14" s="78">
        <v>-101269.12538839805</v>
      </c>
      <c r="E14" s="84">
        <f t="shared" si="0"/>
        <v>-0.18832765603407067</v>
      </c>
      <c r="F14" s="79"/>
      <c r="G14" s="78">
        <v>-202337.69710102794</v>
      </c>
      <c r="H14" s="82">
        <v>101068.57171262988</v>
      </c>
    </row>
    <row r="15" spans="1:8">
      <c r="A15" s="73" t="s">
        <v>239</v>
      </c>
      <c r="B15" s="78">
        <v>2478019.7199999997</v>
      </c>
      <c r="C15" s="78">
        <v>1702719.1471862493</v>
      </c>
      <c r="D15" s="78">
        <v>-775300.57281375036</v>
      </c>
      <c r="E15" s="84">
        <f t="shared" si="0"/>
        <v>-0.31287102622966634</v>
      </c>
      <c r="F15" s="79"/>
      <c r="G15" s="78">
        <v>-1420070.67007098</v>
      </c>
      <c r="H15" s="82">
        <v>644770.09725722938</v>
      </c>
    </row>
    <row r="16" spans="1:8">
      <c r="A16" s="73" t="s">
        <v>257</v>
      </c>
      <c r="B16" s="78">
        <v>2294534.8899999997</v>
      </c>
      <c r="C16" s="78">
        <v>1696152.0293672015</v>
      </c>
      <c r="D16" s="78">
        <v>-598382.86063279829</v>
      </c>
      <c r="E16" s="84">
        <f t="shared" si="0"/>
        <v>-0.2607861241250502</v>
      </c>
      <c r="F16" s="79"/>
      <c r="G16" s="78">
        <v>-868787.9498698432</v>
      </c>
      <c r="H16" s="82">
        <v>270405.08923704486</v>
      </c>
    </row>
    <row r="17" spans="1:8">
      <c r="A17" s="73" t="s">
        <v>265</v>
      </c>
      <c r="B17" s="78">
        <v>123590.47</v>
      </c>
      <c r="C17" s="78">
        <v>108167.06306040814</v>
      </c>
      <c r="D17" s="78">
        <v>-15423.406939591856</v>
      </c>
      <c r="E17" s="84">
        <f t="shared" si="0"/>
        <v>-0.12479446788730439</v>
      </c>
      <c r="F17" s="79"/>
      <c r="G17" s="78">
        <v>-28449.117987653255</v>
      </c>
      <c r="H17" s="82">
        <v>13025.711048061406</v>
      </c>
    </row>
    <row r="18" spans="1:8">
      <c r="A18" s="73" t="s">
        <v>268</v>
      </c>
      <c r="B18" s="78">
        <v>7807948.0199999996</v>
      </c>
      <c r="C18" s="78">
        <v>7332928.8562096255</v>
      </c>
      <c r="D18" s="78">
        <v>-475019.16379037593</v>
      </c>
      <c r="E18" s="84">
        <f t="shared" si="0"/>
        <v>-6.0837900377105222E-2</v>
      </c>
      <c r="F18" s="79"/>
      <c r="G18" s="78">
        <v>-532605.14736636926</v>
      </c>
      <c r="H18" s="82">
        <v>57585.983575993436</v>
      </c>
    </row>
    <row r="19" spans="1:8">
      <c r="A19" s="73" t="s">
        <v>296</v>
      </c>
      <c r="B19" s="78">
        <v>4421183.34</v>
      </c>
      <c r="C19" s="78">
        <v>3107891.3977495697</v>
      </c>
      <c r="D19" s="78">
        <v>-1313291.9422504304</v>
      </c>
      <c r="E19" s="84">
        <f t="shared" si="0"/>
        <v>-0.29704534764903695</v>
      </c>
      <c r="F19" s="79"/>
      <c r="G19" s="78">
        <v>-1421489.6186960966</v>
      </c>
      <c r="H19" s="82">
        <v>108197.67644566593</v>
      </c>
    </row>
    <row r="20" spans="1:8">
      <c r="A20" s="73" t="s">
        <v>303</v>
      </c>
      <c r="B20" s="78">
        <v>6873852.8699999992</v>
      </c>
      <c r="C20" s="78">
        <v>2696093.9780316805</v>
      </c>
      <c r="D20" s="78">
        <v>-4177758.8919683187</v>
      </c>
      <c r="E20" s="84">
        <f t="shared" si="0"/>
        <v>-0.60777543118526467</v>
      </c>
      <c r="F20" s="79"/>
      <c r="G20" s="78">
        <v>-4609356.2299400046</v>
      </c>
      <c r="H20" s="82">
        <v>431597.33797168452</v>
      </c>
    </row>
    <row r="21" spans="1:8">
      <c r="A21" s="73" t="s">
        <v>322</v>
      </c>
      <c r="B21" s="78">
        <v>5245307.8000000007</v>
      </c>
      <c r="C21" s="78">
        <v>3815950.1286316616</v>
      </c>
      <c r="D21" s="78">
        <v>-1429357.6713683384</v>
      </c>
      <c r="E21" s="84">
        <f t="shared" si="0"/>
        <v>-0.27250215351868162</v>
      </c>
      <c r="F21" s="79"/>
      <c r="G21" s="78">
        <v>-1873880.9069276303</v>
      </c>
      <c r="H21" s="82">
        <v>444523.23555929202</v>
      </c>
    </row>
    <row r="22" spans="1:8">
      <c r="A22" s="73" t="s">
        <v>343</v>
      </c>
      <c r="B22" s="78">
        <v>44208556.760000005</v>
      </c>
      <c r="C22" s="78">
        <v>32633135.945015226</v>
      </c>
      <c r="D22" s="78">
        <v>-11575420.814984784</v>
      </c>
      <c r="E22" s="84">
        <f t="shared" si="0"/>
        <v>-0.26183665931067557</v>
      </c>
      <c r="F22" s="79"/>
      <c r="G22" s="78">
        <v>-17188428.6461275</v>
      </c>
      <c r="H22" s="82">
        <v>5613007.8311427105</v>
      </c>
    </row>
    <row r="23" spans="1:8">
      <c r="A23" s="73" t="s">
        <v>368</v>
      </c>
      <c r="B23" s="78">
        <v>991865.6</v>
      </c>
      <c r="C23" s="78">
        <v>878492.35319331358</v>
      </c>
      <c r="D23" s="78">
        <v>-113373.24680668619</v>
      </c>
      <c r="E23" s="84">
        <f t="shared" si="0"/>
        <v>-0.11430303340158807</v>
      </c>
      <c r="F23" s="79"/>
      <c r="G23" s="78">
        <v>-171397.35</v>
      </c>
      <c r="H23" s="82">
        <v>58024.103193313735</v>
      </c>
    </row>
    <row r="24" spans="1:8">
      <c r="A24" s="73" t="s">
        <v>97</v>
      </c>
      <c r="B24" s="78">
        <v>24811962.350000001</v>
      </c>
      <c r="C24" s="78">
        <v>21688836.592510402</v>
      </c>
      <c r="D24" s="78">
        <v>-3123125.7574895942</v>
      </c>
      <c r="E24" s="84">
        <f t="shared" si="0"/>
        <v>-0.1258717756151034</v>
      </c>
      <c r="F24" s="79"/>
      <c r="G24" s="78">
        <v>-3644265.1252862257</v>
      </c>
      <c r="H24" s="82">
        <v>521139.36779663077</v>
      </c>
    </row>
    <row r="25" spans="1:8">
      <c r="A25" s="73" t="s">
        <v>382</v>
      </c>
      <c r="B25" s="78">
        <v>1003812.28</v>
      </c>
      <c r="C25" s="78">
        <v>1052654.2700309092</v>
      </c>
      <c r="D25" s="78">
        <v>48841.990030909175</v>
      </c>
      <c r="E25" s="84">
        <f t="shared" si="0"/>
        <v>4.8656497837333862E-2</v>
      </c>
      <c r="F25" s="79"/>
      <c r="G25" s="78">
        <v>86911.587663157683</v>
      </c>
      <c r="H25" s="82">
        <v>-38069.597632248449</v>
      </c>
    </row>
    <row r="26" spans="1:8">
      <c r="A26" s="73" t="s">
        <v>386</v>
      </c>
      <c r="B26" s="78">
        <v>37606601.93</v>
      </c>
      <c r="C26" s="78">
        <v>30702286.643931709</v>
      </c>
      <c r="D26" s="78">
        <v>-6904315.2860682951</v>
      </c>
      <c r="E26" s="84">
        <f t="shared" si="0"/>
        <v>-0.18359317065976385</v>
      </c>
      <c r="F26" s="79"/>
      <c r="G26" s="78">
        <v>-10220679.3271362</v>
      </c>
      <c r="H26" s="82">
        <v>3316364.0410679048</v>
      </c>
    </row>
    <row r="27" spans="1:8">
      <c r="A27" s="73" t="s">
        <v>405</v>
      </c>
      <c r="B27" s="78">
        <v>33890</v>
      </c>
      <c r="C27" s="78">
        <v>32611.783486396125</v>
      </c>
      <c r="D27" s="78">
        <v>-1278.2165136038748</v>
      </c>
      <c r="E27" s="84">
        <f t="shared" si="0"/>
        <v>-3.7716627725106956E-2</v>
      </c>
      <c r="F27" s="79"/>
      <c r="G27" s="78">
        <v>-2554.893775833315</v>
      </c>
      <c r="H27" s="82">
        <v>1276.6772622294411</v>
      </c>
    </row>
    <row r="28" spans="1:8">
      <c r="A28" s="73" t="s">
        <v>408</v>
      </c>
      <c r="B28" s="78">
        <v>5535632.3599999994</v>
      </c>
      <c r="C28" s="78">
        <v>5677176.4825355718</v>
      </c>
      <c r="D28" s="78">
        <v>141544.12253557221</v>
      </c>
      <c r="E28" s="84">
        <f t="shared" si="0"/>
        <v>2.5569639262599482E-2</v>
      </c>
      <c r="F28" s="79"/>
      <c r="G28" s="78">
        <v>289266.7290544876</v>
      </c>
      <c r="H28" s="82">
        <v>-147722.60651891551</v>
      </c>
    </row>
    <row r="29" spans="1:8">
      <c r="A29" s="73" t="s">
        <v>426</v>
      </c>
      <c r="B29" s="78">
        <v>5598.95</v>
      </c>
      <c r="C29" s="78">
        <v>5315.2014284156685</v>
      </c>
      <c r="D29" s="78">
        <v>-283.74857158433133</v>
      </c>
      <c r="E29" s="84">
        <f t="shared" si="0"/>
        <v>-5.067889007480534E-2</v>
      </c>
      <c r="F29" s="79"/>
      <c r="G29" s="78">
        <v>-566.92553161828994</v>
      </c>
      <c r="H29" s="82">
        <v>283.17696003395849</v>
      </c>
    </row>
    <row r="30" spans="1:8">
      <c r="A30" s="73" t="s">
        <v>428</v>
      </c>
      <c r="B30" s="78">
        <v>489880.31999999995</v>
      </c>
      <c r="C30" s="78">
        <v>360182.4765572765</v>
      </c>
      <c r="D30" s="78">
        <v>-129697.84344272343</v>
      </c>
      <c r="E30" s="84">
        <f t="shared" si="0"/>
        <v>-0.26475414126193814</v>
      </c>
      <c r="F30" s="79"/>
      <c r="G30" s="78">
        <v>-199383.21110338887</v>
      </c>
      <c r="H30" s="82">
        <v>69685.367660665419</v>
      </c>
    </row>
    <row r="31" spans="1:8">
      <c r="A31" s="73" t="s">
        <v>435</v>
      </c>
      <c r="B31" s="78">
        <v>1289325.52</v>
      </c>
      <c r="C31" s="78">
        <v>1080232.130561979</v>
      </c>
      <c r="D31" s="78">
        <v>-209093.38943802088</v>
      </c>
      <c r="E31" s="84">
        <f t="shared" si="0"/>
        <v>-0.16217269122077169</v>
      </c>
      <c r="F31" s="79"/>
      <c r="G31" s="78">
        <v>-350519.63287966879</v>
      </c>
      <c r="H31" s="82">
        <v>141426.24344164791</v>
      </c>
    </row>
    <row r="32" spans="1:8">
      <c r="A32" s="73" t="s">
        <v>332</v>
      </c>
      <c r="B32" s="78">
        <v>84060596.649999991</v>
      </c>
      <c r="C32" s="78">
        <v>41354015.668837786</v>
      </c>
      <c r="D32" s="78">
        <v>-42706580.981162213</v>
      </c>
      <c r="E32" s="84">
        <f t="shared" si="0"/>
        <v>-0.50804518029985002</v>
      </c>
      <c r="F32" s="79"/>
      <c r="G32" s="78">
        <v>-46096823.312339768</v>
      </c>
      <c r="H32" s="82">
        <v>3390242.3311775466</v>
      </c>
    </row>
    <row r="33" spans="1:8">
      <c r="A33" s="73" t="s">
        <v>457</v>
      </c>
      <c r="B33" s="78">
        <v>3641878.4</v>
      </c>
      <c r="C33" s="78">
        <v>1967690.0671729892</v>
      </c>
      <c r="D33" s="78">
        <v>-1674188.3328270107</v>
      </c>
      <c r="E33" s="84">
        <f t="shared" si="0"/>
        <v>-0.45970462188606043</v>
      </c>
      <c r="F33" s="79"/>
      <c r="G33" s="78">
        <v>-2034540.0877382096</v>
      </c>
      <c r="H33" s="82">
        <v>360351.7549111991</v>
      </c>
    </row>
    <row r="34" spans="1:8">
      <c r="A34" s="73" t="s">
        <v>462</v>
      </c>
      <c r="B34" s="78">
        <v>2163789.38</v>
      </c>
      <c r="C34" s="78">
        <v>831240.89511756157</v>
      </c>
      <c r="D34" s="78">
        <v>-1332548.4848824386</v>
      </c>
      <c r="E34" s="84">
        <f t="shared" si="0"/>
        <v>-0.61584020015961005</v>
      </c>
      <c r="F34" s="79"/>
      <c r="G34" s="78">
        <v>-1509136.9956917479</v>
      </c>
      <c r="H34" s="82">
        <v>176588.51080930934</v>
      </c>
    </row>
    <row r="35" spans="1:8">
      <c r="A35" s="73" t="s">
        <v>475</v>
      </c>
      <c r="B35" s="78">
        <v>4858676.12</v>
      </c>
      <c r="C35" s="78">
        <v>4043652.374877003</v>
      </c>
      <c r="D35" s="78">
        <v>-815023.74512299674</v>
      </c>
      <c r="E35" s="84">
        <f t="shared" si="0"/>
        <v>-0.1677460536560722</v>
      </c>
      <c r="F35" s="79"/>
      <c r="G35" s="78">
        <v>-1462000.2126759768</v>
      </c>
      <c r="H35" s="82">
        <v>646976.46755297971</v>
      </c>
    </row>
    <row r="36" spans="1:8">
      <c r="A36" s="73" t="s">
        <v>480</v>
      </c>
      <c r="B36" s="78">
        <v>1588785.72</v>
      </c>
      <c r="C36" s="78">
        <v>1049933.6267737153</v>
      </c>
      <c r="D36" s="78">
        <v>-538852.09322628495</v>
      </c>
      <c r="E36" s="84">
        <f t="shared" si="0"/>
        <v>-0.33915970318910277</v>
      </c>
      <c r="F36" s="79"/>
      <c r="G36" s="78">
        <v>-902213.21631958347</v>
      </c>
      <c r="H36" s="82">
        <v>363361.12309329875</v>
      </c>
    </row>
    <row r="37" spans="1:8">
      <c r="A37" s="73" t="s">
        <v>341</v>
      </c>
      <c r="B37" s="78">
        <v>2986135.29</v>
      </c>
      <c r="C37" s="78">
        <v>1814168.2527777515</v>
      </c>
      <c r="D37" s="78">
        <v>-1171967.0372222485</v>
      </c>
      <c r="E37" s="84">
        <f t="shared" si="0"/>
        <v>-0.39246950436135414</v>
      </c>
      <c r="F37" s="79"/>
      <c r="G37" s="78">
        <v>-1199865.2766410976</v>
      </c>
      <c r="H37" s="82">
        <v>27898.239418849058</v>
      </c>
    </row>
    <row r="38" spans="1:8">
      <c r="A38" s="73" t="s">
        <v>493</v>
      </c>
      <c r="B38" s="78">
        <v>47549189.95000001</v>
      </c>
      <c r="C38" s="78">
        <v>37991084.589260526</v>
      </c>
      <c r="D38" s="78">
        <v>-9558105.3607394714</v>
      </c>
      <c r="E38" s="84">
        <f t="shared" si="0"/>
        <v>-0.20101510395424663</v>
      </c>
      <c r="F38" s="79"/>
      <c r="G38" s="78">
        <v>-10223132.320788637</v>
      </c>
      <c r="H38" s="82">
        <v>665026.96004916658</v>
      </c>
    </row>
    <row r="39" spans="1:8">
      <c r="A39" s="73" t="s">
        <v>513</v>
      </c>
      <c r="B39" s="78">
        <v>390582.21</v>
      </c>
      <c r="C39" s="78">
        <v>456610.0989322025</v>
      </c>
      <c r="D39" s="78">
        <v>66027.888932202492</v>
      </c>
      <c r="E39" s="84">
        <f t="shared" si="0"/>
        <v>0.16904991379971579</v>
      </c>
      <c r="F39" s="79"/>
      <c r="G39" s="78">
        <v>66027.211839013355</v>
      </c>
      <c r="H39" s="82">
        <v>0.67709318910601723</v>
      </c>
    </row>
    <row r="40" spans="1:8">
      <c r="A40" s="73" t="s">
        <v>520</v>
      </c>
      <c r="B40" s="78">
        <v>4158504.5</v>
      </c>
      <c r="C40" s="78">
        <v>3387345.2588751689</v>
      </c>
      <c r="D40" s="78">
        <v>-771159.24112483172</v>
      </c>
      <c r="E40" s="84">
        <f t="shared" si="0"/>
        <v>-0.18544148289964138</v>
      </c>
      <c r="F40" s="79"/>
      <c r="G40" s="78">
        <v>-1425081.6268047676</v>
      </c>
      <c r="H40" s="82">
        <v>653922.38567993592</v>
      </c>
    </row>
    <row r="41" spans="1:8">
      <c r="A41" s="73" t="s">
        <v>73</v>
      </c>
      <c r="B41" s="78">
        <v>36760006.18</v>
      </c>
      <c r="C41" s="78">
        <v>26156199.57420345</v>
      </c>
      <c r="D41" s="78">
        <v>-10603806.605796553</v>
      </c>
      <c r="E41" s="84">
        <f t="shared" si="0"/>
        <v>-0.28846041412163204</v>
      </c>
      <c r="F41" s="79"/>
      <c r="G41" s="78">
        <v>-13513366.372320829</v>
      </c>
      <c r="H41" s="82">
        <v>2909559.7665242772</v>
      </c>
    </row>
    <row r="42" spans="1:8">
      <c r="A42" s="73" t="s">
        <v>563</v>
      </c>
      <c r="B42" s="78">
        <v>4521909.9300000006</v>
      </c>
      <c r="C42" s="78">
        <v>3402327.8061230001</v>
      </c>
      <c r="D42" s="78">
        <v>-1119582.1238770003</v>
      </c>
      <c r="E42" s="84">
        <f t="shared" si="0"/>
        <v>-0.24759054054776367</v>
      </c>
      <c r="F42" s="79"/>
      <c r="G42" s="78">
        <v>-1150564.8103506514</v>
      </c>
      <c r="H42" s="82">
        <v>30982.686473651018</v>
      </c>
    </row>
    <row r="43" spans="1:8">
      <c r="A43" s="73" t="s">
        <v>573</v>
      </c>
      <c r="B43" s="78">
        <v>2959417.3199999994</v>
      </c>
      <c r="C43" s="78">
        <v>2977593.3213592032</v>
      </c>
      <c r="D43" s="78">
        <v>18176.001359203263</v>
      </c>
      <c r="E43" s="84">
        <f t="shared" si="0"/>
        <v>6.1417500115202635E-3</v>
      </c>
      <c r="F43" s="79"/>
      <c r="G43" s="78">
        <v>206544.26203193728</v>
      </c>
      <c r="H43" s="82">
        <v>-188368.26067273415</v>
      </c>
    </row>
    <row r="44" spans="1:8">
      <c r="A44" s="73" t="s">
        <v>583</v>
      </c>
      <c r="B44" s="78">
        <v>28955042.989999998</v>
      </c>
      <c r="C44" s="78">
        <v>27064496.683032598</v>
      </c>
      <c r="D44" s="78">
        <v>-1890546.3069674075</v>
      </c>
      <c r="E44" s="84">
        <f t="shared" si="0"/>
        <v>-6.5292471077329509E-2</v>
      </c>
      <c r="F44" s="79"/>
      <c r="G44" s="78">
        <v>-3423212.3226427571</v>
      </c>
      <c r="H44" s="82">
        <v>1532666.0156753492</v>
      </c>
    </row>
    <row r="45" spans="1:8" ht="16.5" thickBot="1">
      <c r="A45" s="75" t="s">
        <v>1</v>
      </c>
      <c r="B45" s="80">
        <f>SUM(B4:B44)</f>
        <v>633196081.27999997</v>
      </c>
      <c r="C45" s="80">
        <f t="shared" ref="C45:D45" si="1">SUM(C4:C44)</f>
        <v>460904603.13910353</v>
      </c>
      <c r="D45" s="80">
        <f t="shared" si="1"/>
        <v>-172291478.14089659</v>
      </c>
      <c r="E45" s="85">
        <f t="shared" si="0"/>
        <v>-0.27209814342598421</v>
      </c>
      <c r="F45" s="81"/>
      <c r="G45" s="80">
        <f t="shared" ref="G45" si="2">SUM(G4:G44)</f>
        <v>-210188394.60418347</v>
      </c>
      <c r="H45" s="80">
        <f t="shared" ref="H45" si="3">SUM(H4:H44)</f>
        <v>37896916.463286832</v>
      </c>
    </row>
    <row r="47" spans="1:8">
      <c r="A47" s="71" t="s">
        <v>739</v>
      </c>
    </row>
    <row r="48" spans="1:8">
      <c r="A48" s="71" t="s">
        <v>736</v>
      </c>
    </row>
    <row r="49" spans="1:1">
      <c r="A49" s="71" t="s">
        <v>737</v>
      </c>
    </row>
    <row r="50" spans="1:1">
      <c r="A50" s="71" t="s">
        <v>738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FS Summary</vt:lpstr>
      <vt:lpstr>County Data</vt:lpstr>
      <vt:lpstr>State Data</vt:lpstr>
    </vt:vector>
  </TitlesOfParts>
  <Company>Headwaters Economics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Haggerty</dc:creator>
  <cp:lastModifiedBy>Chris Mehl</cp:lastModifiedBy>
  <dcterms:created xsi:type="dcterms:W3CDTF">2013-09-26T21:10:10Z</dcterms:created>
  <dcterms:modified xsi:type="dcterms:W3CDTF">2013-09-26T22:18:38Z</dcterms:modified>
</cp:coreProperties>
</file>